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Direitos Humanos\2024_2025\EQAVET\2024_2025\"/>
    </mc:Choice>
  </mc:AlternateContent>
  <bookViews>
    <workbookView xWindow="0" yWindow="0" windowWidth="28800" windowHeight="12135" activeTab="2"/>
  </bookViews>
  <sheets>
    <sheet name="4a" sheetId="1" r:id="rId1"/>
    <sheet name="5a" sheetId="2" r:id="rId2"/>
    <sheet name="6a" sheetId="3" r:id="rId3"/>
    <sheet name="6b3_TD" sheetId="6" r:id="rId4"/>
    <sheet name="6b3_TG" sheetId="4" r:id="rId5"/>
    <sheet name="6b3_TGPSI" sheetId="8" r:id="rId6"/>
    <sheet name="6b3_TAI" sheetId="9" r:id="rId7"/>
  </sheets>
  <definedNames>
    <definedName name="_xlnm.Print_Area" localSheetId="0">'4a'!$A$2:$AF$25</definedName>
    <definedName name="_xlnm.Print_Area" localSheetId="1">'5a'!$A$2:$Y$72</definedName>
    <definedName name="_xlnm.Print_Area" localSheetId="2">'6a'!$A$2:$Y$37</definedName>
    <definedName name="_xlnm.Print_Area" localSheetId="6">'6b3_TAI'!$A$3:$I$40</definedName>
    <definedName name="_xlnm.Print_Area" localSheetId="3">'6b3_TD'!$A$3:$I$40</definedName>
    <definedName name="_xlnm.Print_Area" localSheetId="4">'6b3_TG'!$A$3:$I$40</definedName>
    <definedName name="_xlnm.Print_Area" localSheetId="5">'6b3_TGPSI'!$A$3:$I$40</definedName>
  </definedNames>
  <calcPr calcId="152511"/>
</workbook>
</file>

<file path=xl/calcChain.xml><?xml version="1.0" encoding="utf-8"?>
<calcChain xmlns="http://schemas.openxmlformats.org/spreadsheetml/2006/main">
  <c r="L24" i="3" l="1"/>
  <c r="L23" i="3"/>
  <c r="L22" i="3"/>
  <c r="L21" i="3"/>
  <c r="K24" i="3"/>
  <c r="K23" i="3"/>
  <c r="K22" i="3"/>
  <c r="K21" i="3"/>
  <c r="O12" i="1" l="1"/>
  <c r="T61" i="2"/>
  <c r="T60" i="2"/>
  <c r="T59" i="2"/>
  <c r="T58" i="2"/>
  <c r="V72" i="2" l="1"/>
  <c r="T72" i="2"/>
  <c r="X71" i="2"/>
  <c r="X70" i="2"/>
  <c r="X69" i="2"/>
  <c r="X68" i="2"/>
  <c r="X72" i="2" l="1"/>
  <c r="D27" i="9"/>
  <c r="D26" i="9"/>
  <c r="D25" i="9"/>
  <c r="D24" i="9"/>
  <c r="C28" i="9"/>
  <c r="C27" i="9"/>
  <c r="C26" i="9"/>
  <c r="C25" i="9"/>
  <c r="C24" i="9"/>
  <c r="L14" i="2" l="1"/>
  <c r="K14" i="2"/>
  <c r="L13" i="2"/>
  <c r="K13" i="2"/>
  <c r="L12" i="2"/>
  <c r="K12" i="2"/>
  <c r="L11" i="2"/>
  <c r="K11" i="2"/>
  <c r="I17" i="6" l="1"/>
  <c r="I16" i="6"/>
  <c r="H16" i="6"/>
  <c r="I15" i="6"/>
  <c r="I14" i="6"/>
  <c r="I13" i="6"/>
  <c r="F18" i="6"/>
  <c r="E18" i="6"/>
  <c r="D18" i="6"/>
  <c r="C18" i="6"/>
  <c r="G17" i="6"/>
  <c r="H17" i="6" s="1"/>
  <c r="G16" i="6"/>
  <c r="G15" i="6"/>
  <c r="H15" i="6" s="1"/>
  <c r="G14" i="6"/>
  <c r="H14" i="6" s="1"/>
  <c r="G13" i="6"/>
  <c r="H13" i="6" s="1"/>
  <c r="F39" i="6"/>
  <c r="E39" i="6"/>
  <c r="D39" i="6"/>
  <c r="C39" i="6"/>
  <c r="F38" i="6"/>
  <c r="E38" i="6"/>
  <c r="D38" i="6"/>
  <c r="C38" i="6"/>
  <c r="F37" i="6"/>
  <c r="E37" i="6"/>
  <c r="D37" i="6"/>
  <c r="C37" i="6"/>
  <c r="F36" i="6"/>
  <c r="E36" i="6"/>
  <c r="D36" i="6"/>
  <c r="C36" i="6"/>
  <c r="F35" i="6"/>
  <c r="E35" i="6"/>
  <c r="D35" i="6"/>
  <c r="C35" i="6"/>
  <c r="F39" i="9"/>
  <c r="E39" i="9"/>
  <c r="I39" i="9" s="1"/>
  <c r="D39" i="9"/>
  <c r="C39" i="9"/>
  <c r="F38" i="9"/>
  <c r="E38" i="9"/>
  <c r="D38" i="9"/>
  <c r="C38" i="9"/>
  <c r="F37" i="9"/>
  <c r="E37" i="9"/>
  <c r="D37" i="9"/>
  <c r="C37" i="9"/>
  <c r="F36" i="9"/>
  <c r="E36" i="9"/>
  <c r="D36" i="9"/>
  <c r="C36" i="9"/>
  <c r="F35" i="9"/>
  <c r="E35" i="9"/>
  <c r="D35" i="9"/>
  <c r="C35" i="9"/>
  <c r="F29" i="9"/>
  <c r="E29" i="9"/>
  <c r="D29" i="9"/>
  <c r="C29" i="9"/>
  <c r="I28" i="9"/>
  <c r="G28" i="9"/>
  <c r="H28" i="9" s="1"/>
  <c r="I27" i="9"/>
  <c r="G27" i="9"/>
  <c r="H27" i="9" s="1"/>
  <c r="I26" i="9"/>
  <c r="G26" i="9"/>
  <c r="H26" i="9" s="1"/>
  <c r="I25" i="9"/>
  <c r="G25" i="9"/>
  <c r="H25" i="9" s="1"/>
  <c r="I24" i="9"/>
  <c r="G24" i="9"/>
  <c r="H24" i="9" s="1"/>
  <c r="F18" i="9"/>
  <c r="E18" i="9"/>
  <c r="D18" i="9"/>
  <c r="C18" i="9"/>
  <c r="I17" i="9"/>
  <c r="G17" i="9"/>
  <c r="H17" i="9" s="1"/>
  <c r="I16" i="9"/>
  <c r="G16" i="9"/>
  <c r="H16" i="9" s="1"/>
  <c r="I15" i="9"/>
  <c r="G15" i="9"/>
  <c r="H15" i="9" s="1"/>
  <c r="I14" i="9"/>
  <c r="G14" i="9"/>
  <c r="H14" i="9" s="1"/>
  <c r="I13" i="9"/>
  <c r="G13" i="9"/>
  <c r="H13" i="9" s="1"/>
  <c r="F39" i="4"/>
  <c r="F38" i="4"/>
  <c r="F37" i="4"/>
  <c r="F36" i="4"/>
  <c r="F35" i="4"/>
  <c r="V36" i="3"/>
  <c r="I36" i="9" l="1"/>
  <c r="I37" i="9"/>
  <c r="I38" i="9"/>
  <c r="I18" i="6"/>
  <c r="D40" i="9"/>
  <c r="C40" i="9"/>
  <c r="G29" i="9"/>
  <c r="H29" i="9" s="1"/>
  <c r="G18" i="6"/>
  <c r="H18" i="6" s="1"/>
  <c r="G38" i="9"/>
  <c r="H38" i="9" s="1"/>
  <c r="I18" i="9"/>
  <c r="I29" i="9"/>
  <c r="G37" i="9"/>
  <c r="H37" i="9" s="1"/>
  <c r="F40" i="9"/>
  <c r="G36" i="9"/>
  <c r="H36" i="9" s="1"/>
  <c r="G18" i="9"/>
  <c r="H18" i="9" s="1"/>
  <c r="I35" i="9"/>
  <c r="E40" i="9"/>
  <c r="G39" i="9"/>
  <c r="H39" i="9" s="1"/>
  <c r="G35" i="9"/>
  <c r="H35" i="9" s="1"/>
  <c r="L23" i="1"/>
  <c r="K23" i="1"/>
  <c r="G40" i="9" l="1"/>
  <c r="H40" i="9" s="1"/>
  <c r="I40" i="9"/>
  <c r="K30" i="2"/>
  <c r="K33" i="2"/>
  <c r="L33" i="2"/>
  <c r="R14" i="3" l="1"/>
  <c r="X14" i="3"/>
  <c r="A24" i="3"/>
  <c r="C24" i="3"/>
  <c r="O24" i="3"/>
  <c r="Q24" i="3"/>
  <c r="R24" i="3"/>
  <c r="S24" i="3"/>
  <c r="U24" i="3"/>
  <c r="W24" i="3"/>
  <c r="X24" i="3"/>
  <c r="Y24" i="3"/>
  <c r="A36" i="3"/>
  <c r="C36" i="3"/>
  <c r="N36" i="3"/>
  <c r="P36" i="3"/>
  <c r="T36" i="3"/>
  <c r="X36" i="3" s="1"/>
  <c r="R36" i="3" l="1"/>
  <c r="X23" i="1"/>
  <c r="R23" i="1" l="1"/>
  <c r="R22" i="1"/>
  <c r="R21" i="1"/>
  <c r="R20" i="1"/>
  <c r="E35" i="8" l="1"/>
  <c r="E36" i="8"/>
  <c r="E37" i="8"/>
  <c r="E38" i="8"/>
  <c r="E39" i="8"/>
  <c r="F35" i="8"/>
  <c r="F36" i="8"/>
  <c r="F37" i="8"/>
  <c r="F38" i="8"/>
  <c r="F39" i="8"/>
  <c r="C35" i="8"/>
  <c r="C36" i="8"/>
  <c r="C37" i="8"/>
  <c r="C38" i="8"/>
  <c r="C39" i="8"/>
  <c r="D35" i="8"/>
  <c r="D36" i="8"/>
  <c r="D37" i="8"/>
  <c r="D38" i="8"/>
  <c r="D39" i="8"/>
  <c r="E29" i="8"/>
  <c r="F29" i="8"/>
  <c r="C29" i="8"/>
  <c r="D29" i="8"/>
  <c r="I28" i="8"/>
  <c r="G28" i="8"/>
  <c r="H28" i="8" s="1"/>
  <c r="I27" i="8"/>
  <c r="G27" i="8"/>
  <c r="H27" i="8" s="1"/>
  <c r="I26" i="8"/>
  <c r="G26" i="8"/>
  <c r="H26" i="8" s="1"/>
  <c r="I25" i="8"/>
  <c r="G25" i="8"/>
  <c r="H25" i="8" s="1"/>
  <c r="I24" i="8"/>
  <c r="G24" i="8"/>
  <c r="H24" i="8" s="1"/>
  <c r="E18" i="8"/>
  <c r="F18" i="8"/>
  <c r="C18" i="8"/>
  <c r="D18" i="8"/>
  <c r="I17" i="8"/>
  <c r="G17" i="8"/>
  <c r="H17" i="8" s="1"/>
  <c r="I16" i="8"/>
  <c r="G16" i="8"/>
  <c r="H16" i="8" s="1"/>
  <c r="I15" i="8"/>
  <c r="G15" i="8"/>
  <c r="H15" i="8" s="1"/>
  <c r="I14" i="8"/>
  <c r="G14" i="8"/>
  <c r="H14" i="8" s="1"/>
  <c r="I13" i="8"/>
  <c r="G13" i="8"/>
  <c r="H13" i="8" s="1"/>
  <c r="I37" i="6"/>
  <c r="F40" i="6"/>
  <c r="G35" i="6"/>
  <c r="I38" i="6"/>
  <c r="G37" i="6"/>
  <c r="I36" i="6"/>
  <c r="E29" i="6"/>
  <c r="F29" i="6"/>
  <c r="C29" i="6"/>
  <c r="D29" i="6"/>
  <c r="I28" i="6"/>
  <c r="G28" i="6"/>
  <c r="H28" i="6" s="1"/>
  <c r="I27" i="6"/>
  <c r="G27" i="6"/>
  <c r="H27" i="6" s="1"/>
  <c r="I26" i="6"/>
  <c r="G26" i="6"/>
  <c r="H26" i="6" s="1"/>
  <c r="I25" i="6"/>
  <c r="G25" i="6"/>
  <c r="H25" i="6" s="1"/>
  <c r="I24" i="6"/>
  <c r="G24" i="6"/>
  <c r="H24" i="6" s="1"/>
  <c r="V35" i="3"/>
  <c r="V34" i="3"/>
  <c r="T35" i="3"/>
  <c r="T34" i="3"/>
  <c r="V33" i="3"/>
  <c r="T33" i="3"/>
  <c r="P35" i="3"/>
  <c r="P34" i="3"/>
  <c r="P33" i="3"/>
  <c r="N35" i="3"/>
  <c r="N34" i="3"/>
  <c r="N33" i="3"/>
  <c r="P33" i="2"/>
  <c r="L14" i="3" s="1"/>
  <c r="N31" i="2"/>
  <c r="K12" i="3" s="1"/>
  <c r="P30" i="2"/>
  <c r="N33" i="2"/>
  <c r="K14" i="3" s="1"/>
  <c r="P32" i="2"/>
  <c r="N32" i="2"/>
  <c r="K13" i="3" s="1"/>
  <c r="P31" i="2"/>
  <c r="L12" i="3" s="1"/>
  <c r="W12" i="3" s="1"/>
  <c r="N30" i="2"/>
  <c r="V25" i="3"/>
  <c r="T25" i="3"/>
  <c r="P25" i="3"/>
  <c r="N25" i="3"/>
  <c r="L25" i="3"/>
  <c r="V15" i="3"/>
  <c r="T15" i="3"/>
  <c r="P15" i="3"/>
  <c r="N15" i="3"/>
  <c r="X13" i="3"/>
  <c r="R13" i="3"/>
  <c r="C35" i="3"/>
  <c r="A35" i="3"/>
  <c r="K25" i="3"/>
  <c r="U25" i="3" s="1"/>
  <c r="Y23" i="3"/>
  <c r="X23" i="3"/>
  <c r="W23" i="3"/>
  <c r="U23" i="3"/>
  <c r="S23" i="3"/>
  <c r="R23" i="3"/>
  <c r="Q23" i="3"/>
  <c r="O23" i="3"/>
  <c r="C23" i="3"/>
  <c r="A23" i="3"/>
  <c r="K49" i="2"/>
  <c r="K50" i="2"/>
  <c r="U50" i="2" s="1"/>
  <c r="K51" i="2"/>
  <c r="U51" i="2" s="1"/>
  <c r="K52" i="2"/>
  <c r="R68" i="2"/>
  <c r="W68" i="2" s="1"/>
  <c r="R69" i="2"/>
  <c r="W69" i="2" s="1"/>
  <c r="R70" i="2"/>
  <c r="W70" i="2" s="1"/>
  <c r="R71" i="2"/>
  <c r="W71" i="2" s="1"/>
  <c r="P72" i="2"/>
  <c r="N72" i="2"/>
  <c r="V58" i="2"/>
  <c r="V59" i="2"/>
  <c r="X59" i="2" s="1"/>
  <c r="V60" i="2"/>
  <c r="X60" i="2" s="1"/>
  <c r="V61" i="2"/>
  <c r="X61" i="2" s="1"/>
  <c r="T62" i="2"/>
  <c r="R58" i="2"/>
  <c r="R59" i="2"/>
  <c r="R60" i="2"/>
  <c r="R61" i="2"/>
  <c r="X49" i="2"/>
  <c r="X50" i="2"/>
  <c r="X51" i="2"/>
  <c r="X52" i="2"/>
  <c r="X39" i="2"/>
  <c r="X40" i="2"/>
  <c r="X41" i="2"/>
  <c r="X42" i="2"/>
  <c r="V43" i="2"/>
  <c r="T43" i="2"/>
  <c r="P43" i="2"/>
  <c r="N43" i="2"/>
  <c r="V34" i="2"/>
  <c r="T34" i="2"/>
  <c r="X20" i="2"/>
  <c r="X21" i="2"/>
  <c r="X22" i="2"/>
  <c r="X23" i="2"/>
  <c r="R20" i="2"/>
  <c r="R21" i="2"/>
  <c r="R22" i="2"/>
  <c r="R23" i="2"/>
  <c r="V15" i="2"/>
  <c r="T15" i="2"/>
  <c r="R11" i="2"/>
  <c r="R12" i="2"/>
  <c r="R13" i="2"/>
  <c r="R14" i="2"/>
  <c r="P15" i="2"/>
  <c r="N15" i="2"/>
  <c r="V24" i="2"/>
  <c r="T24" i="2"/>
  <c r="P24" i="2"/>
  <c r="N24" i="2"/>
  <c r="V53" i="2"/>
  <c r="T53" i="2"/>
  <c r="N62" i="2"/>
  <c r="P62" i="2"/>
  <c r="K68" i="2"/>
  <c r="O68" i="2" s="1"/>
  <c r="K69" i="2"/>
  <c r="O69" i="2" s="1"/>
  <c r="K70" i="2"/>
  <c r="O70" i="2" s="1"/>
  <c r="K71" i="2"/>
  <c r="O71" i="2" s="1"/>
  <c r="L68" i="2"/>
  <c r="Q68" i="2" s="1"/>
  <c r="U68" i="2" s="1"/>
  <c r="L69" i="2"/>
  <c r="Q69" i="2" s="1"/>
  <c r="U69" i="2" s="1"/>
  <c r="L70" i="2"/>
  <c r="L71" i="2"/>
  <c r="K58" i="2"/>
  <c r="O58" i="2" s="1"/>
  <c r="K59" i="2"/>
  <c r="K60" i="2"/>
  <c r="U60" i="2" s="1"/>
  <c r="K61" i="2"/>
  <c r="U61" i="2" s="1"/>
  <c r="L58" i="2"/>
  <c r="L59" i="2"/>
  <c r="Q59" i="2" s="1"/>
  <c r="L60" i="2"/>
  <c r="L61" i="2"/>
  <c r="L49" i="2"/>
  <c r="L50" i="2"/>
  <c r="W50" i="2" s="1"/>
  <c r="L51" i="2"/>
  <c r="L52" i="2"/>
  <c r="W52" i="2" s="1"/>
  <c r="K39" i="2"/>
  <c r="O39" i="2" s="1"/>
  <c r="K40" i="2"/>
  <c r="O40" i="2" s="1"/>
  <c r="K41" i="2"/>
  <c r="U41" i="2" s="1"/>
  <c r="K42" i="2"/>
  <c r="O42" i="2" s="1"/>
  <c r="L39" i="2"/>
  <c r="Q39" i="2" s="1"/>
  <c r="L40" i="2"/>
  <c r="W40" i="2" s="1"/>
  <c r="L41" i="2"/>
  <c r="W41" i="2" s="1"/>
  <c r="L42" i="2"/>
  <c r="W42" i="2" s="1"/>
  <c r="K20" i="2"/>
  <c r="U20" i="2" s="1"/>
  <c r="L20" i="2"/>
  <c r="K21" i="2"/>
  <c r="K31" i="2" s="1"/>
  <c r="U31" i="2" s="1"/>
  <c r="L21" i="2"/>
  <c r="K22" i="2"/>
  <c r="K32" i="2" s="1"/>
  <c r="L22" i="2"/>
  <c r="K23" i="2"/>
  <c r="O23" i="2" s="1"/>
  <c r="L23" i="2"/>
  <c r="Q23" i="2" s="1"/>
  <c r="M11" i="2"/>
  <c r="M12" i="2"/>
  <c r="M13" i="2"/>
  <c r="M14" i="2"/>
  <c r="K15" i="2"/>
  <c r="L15" i="2"/>
  <c r="P15" i="1"/>
  <c r="N15" i="1"/>
  <c r="R40" i="2"/>
  <c r="C40" i="2"/>
  <c r="A40" i="2"/>
  <c r="R39" i="2"/>
  <c r="C39" i="2"/>
  <c r="A39" i="2"/>
  <c r="X31" i="2"/>
  <c r="C31" i="2"/>
  <c r="A31" i="2"/>
  <c r="X30" i="2"/>
  <c r="U30" i="2"/>
  <c r="C30" i="2"/>
  <c r="A30" i="2"/>
  <c r="C69" i="2"/>
  <c r="A69" i="2"/>
  <c r="C68" i="2"/>
  <c r="A68" i="2"/>
  <c r="C59" i="2"/>
  <c r="A59" i="2"/>
  <c r="C58" i="2"/>
  <c r="A58" i="2"/>
  <c r="C50" i="2"/>
  <c r="A50" i="2"/>
  <c r="C49" i="2"/>
  <c r="A49" i="2"/>
  <c r="C21" i="2"/>
  <c r="A21" i="2"/>
  <c r="C20" i="2"/>
  <c r="A20" i="2"/>
  <c r="X12" i="2"/>
  <c r="W12" i="2"/>
  <c r="U12" i="2"/>
  <c r="Q12" i="2"/>
  <c r="O12" i="2"/>
  <c r="X11" i="2"/>
  <c r="W11" i="2"/>
  <c r="U11" i="2"/>
  <c r="Q11" i="2"/>
  <c r="O11" i="2"/>
  <c r="L15" i="1"/>
  <c r="AB14" i="1"/>
  <c r="AC14" i="1" s="1"/>
  <c r="Z14" i="1"/>
  <c r="AA14" i="1" s="1"/>
  <c r="X14" i="1"/>
  <c r="W14" i="1"/>
  <c r="U14" i="1"/>
  <c r="R14" i="1"/>
  <c r="Q14" i="1"/>
  <c r="O14" i="1"/>
  <c r="AB13" i="1"/>
  <c r="AC13" i="1" s="1"/>
  <c r="Z13" i="1"/>
  <c r="AA13" i="1" s="1"/>
  <c r="X13" i="1"/>
  <c r="W13" i="1"/>
  <c r="U13" i="1"/>
  <c r="R13" i="1"/>
  <c r="Q13" i="1"/>
  <c r="O13" i="1"/>
  <c r="X22" i="1"/>
  <c r="L22" i="1"/>
  <c r="X21" i="1"/>
  <c r="L21" i="1"/>
  <c r="K15" i="1"/>
  <c r="M14" i="1"/>
  <c r="M13" i="1"/>
  <c r="K22" i="1"/>
  <c r="K21" i="1"/>
  <c r="L20" i="1"/>
  <c r="Q20" i="1" s="1"/>
  <c r="Y22" i="3"/>
  <c r="W22" i="3"/>
  <c r="W21" i="3"/>
  <c r="U22" i="3"/>
  <c r="U21" i="3"/>
  <c r="S22" i="3"/>
  <c r="Q22" i="3"/>
  <c r="Q21" i="3"/>
  <c r="O22" i="3"/>
  <c r="O21" i="3"/>
  <c r="W12" i="1"/>
  <c r="W11" i="1"/>
  <c r="U12" i="1"/>
  <c r="U11" i="1"/>
  <c r="Q12" i="1"/>
  <c r="Q11" i="1"/>
  <c r="R11" i="1"/>
  <c r="R12" i="1"/>
  <c r="O11" i="1"/>
  <c r="W14" i="2"/>
  <c r="W13" i="2"/>
  <c r="U14" i="2"/>
  <c r="U13" i="2"/>
  <c r="Q13" i="2"/>
  <c r="O13" i="2"/>
  <c r="Q14" i="2"/>
  <c r="O14" i="2"/>
  <c r="AB11" i="1"/>
  <c r="AC11" i="1" s="1"/>
  <c r="G13" i="4"/>
  <c r="H13" i="4" s="1"/>
  <c r="I13" i="4"/>
  <c r="G14" i="4"/>
  <c r="H14" i="4" s="1"/>
  <c r="I14" i="4"/>
  <c r="G15" i="4"/>
  <c r="H15" i="4" s="1"/>
  <c r="I15" i="4"/>
  <c r="G16" i="4"/>
  <c r="H16" i="4"/>
  <c r="I16" i="4"/>
  <c r="G17" i="4"/>
  <c r="H17" i="4" s="1"/>
  <c r="I17" i="4"/>
  <c r="C18" i="4"/>
  <c r="D18" i="4"/>
  <c r="E18" i="4"/>
  <c r="F18" i="4"/>
  <c r="G24" i="4"/>
  <c r="H24" i="4" s="1"/>
  <c r="I24" i="4"/>
  <c r="G25" i="4"/>
  <c r="H25" i="4" s="1"/>
  <c r="I25" i="4"/>
  <c r="G26" i="4"/>
  <c r="H26" i="4" s="1"/>
  <c r="I26" i="4"/>
  <c r="G27" i="4"/>
  <c r="H27" i="4" s="1"/>
  <c r="I27" i="4"/>
  <c r="G28" i="4"/>
  <c r="H28" i="4" s="1"/>
  <c r="I28" i="4"/>
  <c r="C29" i="4"/>
  <c r="D29" i="4"/>
  <c r="E29" i="4"/>
  <c r="F29" i="4"/>
  <c r="C35" i="4"/>
  <c r="D35" i="4"/>
  <c r="E35" i="4"/>
  <c r="C36" i="4"/>
  <c r="D36" i="4"/>
  <c r="E36" i="4"/>
  <c r="I36" i="4" s="1"/>
  <c r="C37" i="4"/>
  <c r="D37" i="4"/>
  <c r="E37" i="4"/>
  <c r="C38" i="4"/>
  <c r="D38" i="4"/>
  <c r="E38" i="4"/>
  <c r="I38" i="4" s="1"/>
  <c r="C39" i="4"/>
  <c r="D39" i="4"/>
  <c r="E39" i="4"/>
  <c r="I39" i="4" s="1"/>
  <c r="R11" i="3"/>
  <c r="R12" i="3"/>
  <c r="X11" i="3"/>
  <c r="X12" i="3"/>
  <c r="A21" i="3"/>
  <c r="C21" i="3"/>
  <c r="M21" i="3"/>
  <c r="M25" i="3" s="1"/>
  <c r="R21" i="3"/>
  <c r="X21" i="3"/>
  <c r="X22" i="3"/>
  <c r="A22" i="3"/>
  <c r="C22" i="3"/>
  <c r="R22" i="3"/>
  <c r="A33" i="3"/>
  <c r="C33" i="3"/>
  <c r="A34" i="3"/>
  <c r="C34" i="3"/>
  <c r="X13" i="2"/>
  <c r="X14" i="2"/>
  <c r="A22" i="2"/>
  <c r="C22" i="2"/>
  <c r="A23" i="2"/>
  <c r="C23" i="2"/>
  <c r="A32" i="2"/>
  <c r="C32" i="2"/>
  <c r="X32" i="2"/>
  <c r="A33" i="2"/>
  <c r="C33" i="2"/>
  <c r="U33" i="2"/>
  <c r="X33" i="2"/>
  <c r="A41" i="2"/>
  <c r="C41" i="2"/>
  <c r="R41" i="2"/>
  <c r="A42" i="2"/>
  <c r="C42" i="2"/>
  <c r="R42" i="2"/>
  <c r="A51" i="2"/>
  <c r="C51" i="2"/>
  <c r="A52" i="2"/>
  <c r="C52" i="2"/>
  <c r="A60" i="2"/>
  <c r="C60" i="2"/>
  <c r="A61" i="2"/>
  <c r="C61" i="2"/>
  <c r="A70" i="2"/>
  <c r="C70" i="2"/>
  <c r="A71" i="2"/>
  <c r="C71" i="2"/>
  <c r="AB12" i="1"/>
  <c r="AC12" i="1" s="1"/>
  <c r="U42" i="2"/>
  <c r="W33" i="2"/>
  <c r="Z12" i="1"/>
  <c r="Z11" i="1"/>
  <c r="AA11" i="1" s="1"/>
  <c r="M11" i="1"/>
  <c r="K20" i="1"/>
  <c r="M12" i="1"/>
  <c r="X12" i="1"/>
  <c r="X11" i="1"/>
  <c r="X20" i="1"/>
  <c r="V24" i="1"/>
  <c r="T24" i="1"/>
  <c r="P24" i="1"/>
  <c r="N24" i="1"/>
  <c r="V15" i="1"/>
  <c r="T15" i="1"/>
  <c r="M23" i="1"/>
  <c r="S23" i="1" s="1"/>
  <c r="R24" i="1"/>
  <c r="O33" i="2" l="1"/>
  <c r="Y25" i="3"/>
  <c r="L11" i="3"/>
  <c r="L33" i="3" s="1"/>
  <c r="L13" i="3"/>
  <c r="Q13" i="3" s="1"/>
  <c r="M61" i="2"/>
  <c r="O61" i="2"/>
  <c r="K11" i="3"/>
  <c r="K33" i="3" s="1"/>
  <c r="W60" i="2"/>
  <c r="X34" i="2"/>
  <c r="X15" i="2"/>
  <c r="Y12" i="1"/>
  <c r="Q60" i="2"/>
  <c r="U15" i="1"/>
  <c r="R34" i="3"/>
  <c r="G35" i="8"/>
  <c r="H35" i="8" s="1"/>
  <c r="U52" i="2"/>
  <c r="X43" i="2"/>
  <c r="D40" i="8"/>
  <c r="I38" i="8"/>
  <c r="I29" i="8"/>
  <c r="I35" i="8"/>
  <c r="G29" i="8"/>
  <c r="H29" i="8" s="1"/>
  <c r="I36" i="8"/>
  <c r="G37" i="8"/>
  <c r="H37" i="8" s="1"/>
  <c r="C40" i="8"/>
  <c r="I18" i="4"/>
  <c r="G37" i="4"/>
  <c r="H37" i="4" s="1"/>
  <c r="R33" i="3"/>
  <c r="N52" i="2"/>
  <c r="O52" i="2" s="1"/>
  <c r="U15" i="2"/>
  <c r="P51" i="2"/>
  <c r="Q51" i="2" s="1"/>
  <c r="W13" i="3"/>
  <c r="O30" i="2"/>
  <c r="U23" i="2"/>
  <c r="K34" i="2"/>
  <c r="U34" i="2" s="1"/>
  <c r="M58" i="2"/>
  <c r="S58" i="2" s="1"/>
  <c r="U22" i="2"/>
  <c r="O20" i="2"/>
  <c r="M39" i="2"/>
  <c r="S39" i="2" s="1"/>
  <c r="M71" i="2"/>
  <c r="X15" i="1"/>
  <c r="G18" i="8"/>
  <c r="H18" i="8" s="1"/>
  <c r="I37" i="4"/>
  <c r="I39" i="8"/>
  <c r="G39" i="8"/>
  <c r="H39" i="8" s="1"/>
  <c r="G36" i="8"/>
  <c r="H36" i="8" s="1"/>
  <c r="F40" i="8"/>
  <c r="I18" i="8"/>
  <c r="D40" i="4"/>
  <c r="C40" i="4"/>
  <c r="G29" i="4"/>
  <c r="H29" i="4" s="1"/>
  <c r="G36" i="6"/>
  <c r="H36" i="6" s="1"/>
  <c r="G29" i="6"/>
  <c r="H29" i="6" s="1"/>
  <c r="G39" i="6"/>
  <c r="H39" i="6" s="1"/>
  <c r="E40" i="6"/>
  <c r="I40" i="6" s="1"/>
  <c r="C40" i="6"/>
  <c r="I29" i="6"/>
  <c r="D40" i="6"/>
  <c r="G38" i="6"/>
  <c r="H38" i="6" s="1"/>
  <c r="E40" i="4"/>
  <c r="I29" i="4"/>
  <c r="G39" i="4"/>
  <c r="H39" i="4" s="1"/>
  <c r="G36" i="4"/>
  <c r="H36" i="4" s="1"/>
  <c r="G38" i="4"/>
  <c r="H38" i="4" s="1"/>
  <c r="G18" i="4"/>
  <c r="H18" i="4" s="1"/>
  <c r="F40" i="4"/>
  <c r="I35" i="4"/>
  <c r="G35" i="4"/>
  <c r="H35" i="4" s="1"/>
  <c r="X33" i="3"/>
  <c r="T37" i="3"/>
  <c r="Y61" i="2"/>
  <c r="Y14" i="2"/>
  <c r="S13" i="2"/>
  <c r="W15" i="2"/>
  <c r="S11" i="2"/>
  <c r="N49" i="2"/>
  <c r="O49" i="2" s="1"/>
  <c r="S14" i="2"/>
  <c r="M70" i="2"/>
  <c r="M59" i="2"/>
  <c r="S59" i="2" s="1"/>
  <c r="M40" i="2"/>
  <c r="Y40" i="2" s="1"/>
  <c r="U39" i="2"/>
  <c r="W22" i="2"/>
  <c r="L32" i="2"/>
  <c r="W51" i="2"/>
  <c r="Q41" i="2"/>
  <c r="W21" i="2"/>
  <c r="L31" i="2"/>
  <c r="M20" i="2"/>
  <c r="S20" i="2" s="1"/>
  <c r="Q58" i="2"/>
  <c r="L62" i="2"/>
  <c r="Q62" i="2" s="1"/>
  <c r="Q20" i="2"/>
  <c r="L30" i="2"/>
  <c r="U32" i="2"/>
  <c r="U58" i="2"/>
  <c r="Y14" i="1"/>
  <c r="Q15" i="1"/>
  <c r="S14" i="1"/>
  <c r="AB15" i="1"/>
  <c r="AC15" i="1" s="1"/>
  <c r="W20" i="1"/>
  <c r="Q22" i="2"/>
  <c r="Q70" i="2"/>
  <c r="U70" i="2" s="1"/>
  <c r="M60" i="2"/>
  <c r="O60" i="2"/>
  <c r="K53" i="2"/>
  <c r="U53" i="2" s="1"/>
  <c r="Y12" i="2"/>
  <c r="W39" i="2"/>
  <c r="X24" i="1"/>
  <c r="S11" i="1"/>
  <c r="W15" i="1"/>
  <c r="Y13" i="1"/>
  <c r="R72" i="2"/>
  <c r="W72" i="2" s="1"/>
  <c r="W59" i="2"/>
  <c r="V62" i="2"/>
  <c r="R62" i="2"/>
  <c r="X58" i="2"/>
  <c r="W58" i="2"/>
  <c r="X53" i="2"/>
  <c r="X24" i="2"/>
  <c r="R24" i="2"/>
  <c r="Q42" i="2"/>
  <c r="W23" i="2"/>
  <c r="M52" i="2"/>
  <c r="Y52" i="2" s="1"/>
  <c r="O32" i="2"/>
  <c r="R32" i="2"/>
  <c r="N51" i="2"/>
  <c r="O51" i="2" s="1"/>
  <c r="L34" i="3"/>
  <c r="Q34" i="3" s="1"/>
  <c r="P50" i="2"/>
  <c r="Q50" i="2" s="1"/>
  <c r="Q14" i="3"/>
  <c r="L36" i="3"/>
  <c r="W14" i="3"/>
  <c r="P52" i="2"/>
  <c r="R33" i="2"/>
  <c r="M14" i="3"/>
  <c r="O14" i="3"/>
  <c r="U14" i="3"/>
  <c r="K36" i="3"/>
  <c r="P34" i="2"/>
  <c r="N34" i="2"/>
  <c r="R31" i="2"/>
  <c r="N50" i="2"/>
  <c r="O31" i="2"/>
  <c r="R30" i="2"/>
  <c r="P49" i="2"/>
  <c r="Q49" i="2" s="1"/>
  <c r="R15" i="2"/>
  <c r="M23" i="2"/>
  <c r="S23" i="2" s="1"/>
  <c r="W61" i="2"/>
  <c r="Q61" i="2"/>
  <c r="N37" i="3"/>
  <c r="Q25" i="3"/>
  <c r="R25" i="3"/>
  <c r="S25" i="3" s="1"/>
  <c r="R15" i="3"/>
  <c r="V37" i="3"/>
  <c r="X34" i="3"/>
  <c r="Y21" i="3"/>
  <c r="Q12" i="3"/>
  <c r="S21" i="3"/>
  <c r="O25" i="3"/>
  <c r="R35" i="3"/>
  <c r="X35" i="3"/>
  <c r="W25" i="3"/>
  <c r="X25" i="3"/>
  <c r="Q11" i="3"/>
  <c r="P37" i="3"/>
  <c r="X15" i="3"/>
  <c r="W11" i="3"/>
  <c r="S61" i="2"/>
  <c r="Q71" i="2"/>
  <c r="U71" i="2" s="1"/>
  <c r="Q33" i="2"/>
  <c r="M42" i="2"/>
  <c r="Y42" i="2" s="1"/>
  <c r="M33" i="2"/>
  <c r="Q15" i="2"/>
  <c r="M22" i="2"/>
  <c r="M41" i="2"/>
  <c r="Y41" i="2" s="1"/>
  <c r="Y13" i="2"/>
  <c r="M15" i="2"/>
  <c r="O41" i="2"/>
  <c r="O22" i="2"/>
  <c r="K24" i="2"/>
  <c r="U24" i="2" s="1"/>
  <c r="K62" i="2"/>
  <c r="O62" i="2" s="1"/>
  <c r="M50" i="2"/>
  <c r="Y50" i="2" s="1"/>
  <c r="L53" i="2"/>
  <c r="W53" i="2" s="1"/>
  <c r="K72" i="2"/>
  <c r="O72" i="2" s="1"/>
  <c r="O15" i="2"/>
  <c r="U21" i="2"/>
  <c r="U40" i="2"/>
  <c r="O21" i="2"/>
  <c r="K43" i="2"/>
  <c r="S12" i="2"/>
  <c r="M21" i="2"/>
  <c r="Y21" i="2" s="1"/>
  <c r="M69" i="2"/>
  <c r="Y69" i="2" s="1"/>
  <c r="W20" i="2"/>
  <c r="M68" i="2"/>
  <c r="U49" i="2"/>
  <c r="Y11" i="2"/>
  <c r="M49" i="2"/>
  <c r="AD13" i="1"/>
  <c r="AE13" i="1" s="1"/>
  <c r="S13" i="1"/>
  <c r="W22" i="1"/>
  <c r="Q22" i="1"/>
  <c r="M22" i="1"/>
  <c r="S22" i="1" s="1"/>
  <c r="U22" i="1"/>
  <c r="O22" i="1"/>
  <c r="R15" i="1"/>
  <c r="W21" i="1"/>
  <c r="Q21" i="1"/>
  <c r="U21" i="1"/>
  <c r="O21" i="1"/>
  <c r="O15" i="1"/>
  <c r="L24" i="1"/>
  <c r="W24" i="1" s="1"/>
  <c r="U20" i="1"/>
  <c r="O20" i="1"/>
  <c r="Z15" i="1"/>
  <c r="AA15" i="1" s="1"/>
  <c r="AD14" i="1"/>
  <c r="AE14" i="1" s="1"/>
  <c r="O23" i="1"/>
  <c r="U23" i="1"/>
  <c r="W23" i="1"/>
  <c r="Q23" i="1"/>
  <c r="M21" i="1"/>
  <c r="S21" i="1" s="1"/>
  <c r="Y23" i="1"/>
  <c r="S12" i="1"/>
  <c r="M15" i="1"/>
  <c r="AD12" i="1"/>
  <c r="AE12" i="1" s="1"/>
  <c r="M20" i="1"/>
  <c r="S20" i="1" s="1"/>
  <c r="Y11" i="1"/>
  <c r="K24" i="1"/>
  <c r="AD11" i="1"/>
  <c r="AE11" i="1" s="1"/>
  <c r="AA12" i="1"/>
  <c r="K34" i="3"/>
  <c r="U12" i="3"/>
  <c r="O12" i="3"/>
  <c r="M12" i="3"/>
  <c r="R43" i="2"/>
  <c r="K35" i="3"/>
  <c r="U13" i="3"/>
  <c r="O13" i="3"/>
  <c r="U11" i="3"/>
  <c r="M11" i="3"/>
  <c r="U59" i="2"/>
  <c r="L24" i="2"/>
  <c r="L43" i="2"/>
  <c r="M51" i="2"/>
  <c r="L72" i="2"/>
  <c r="Q72" i="2" s="1"/>
  <c r="U72" i="2" s="1"/>
  <c r="L15" i="3"/>
  <c r="I35" i="6"/>
  <c r="H37" i="6"/>
  <c r="I39" i="6"/>
  <c r="I37" i="8"/>
  <c r="E40" i="8"/>
  <c r="Q21" i="2"/>
  <c r="W49" i="2"/>
  <c r="O59" i="2"/>
  <c r="Q40" i="2"/>
  <c r="H35" i="6"/>
  <c r="G38" i="8"/>
  <c r="H38" i="8" s="1"/>
  <c r="Q33" i="3" l="1"/>
  <c r="W33" i="3"/>
  <c r="L35" i="3"/>
  <c r="O11" i="3"/>
  <c r="M13" i="3"/>
  <c r="M15" i="3" s="1"/>
  <c r="Y15" i="2"/>
  <c r="K15" i="3"/>
  <c r="U15" i="3" s="1"/>
  <c r="S71" i="2"/>
  <c r="Y71" i="2"/>
  <c r="S70" i="2"/>
  <c r="Y70" i="2"/>
  <c r="S68" i="2"/>
  <c r="Y68" i="2"/>
  <c r="R37" i="3"/>
  <c r="Y20" i="2"/>
  <c r="I40" i="4"/>
  <c r="R52" i="2"/>
  <c r="S52" i="2" s="1"/>
  <c r="R51" i="2"/>
  <c r="S51" i="2" s="1"/>
  <c r="Y23" i="2"/>
  <c r="O34" i="2"/>
  <c r="Y39" i="2"/>
  <c r="S40" i="2"/>
  <c r="Y59" i="2"/>
  <c r="G40" i="6"/>
  <c r="H40" i="6" s="1"/>
  <c r="G40" i="4"/>
  <c r="H40" i="4" s="1"/>
  <c r="Q52" i="2"/>
  <c r="W32" i="2"/>
  <c r="M32" i="2"/>
  <c r="Y32" i="2" s="1"/>
  <c r="Q32" i="2"/>
  <c r="M31" i="2"/>
  <c r="Y31" i="2" s="1"/>
  <c r="W31" i="2"/>
  <c r="Q31" i="2"/>
  <c r="W62" i="2"/>
  <c r="W30" i="2"/>
  <c r="M30" i="2"/>
  <c r="Y30" i="2" s="1"/>
  <c r="L34" i="2"/>
  <c r="W34" i="2" s="1"/>
  <c r="Q30" i="2"/>
  <c r="S60" i="2"/>
  <c r="Y60" i="2"/>
  <c r="S41" i="2"/>
  <c r="M62" i="2"/>
  <c r="S62" i="2" s="1"/>
  <c r="M72" i="2"/>
  <c r="X62" i="2"/>
  <c r="Y58" i="2"/>
  <c r="S42" i="2"/>
  <c r="M24" i="2"/>
  <c r="S24" i="2" s="1"/>
  <c r="W34" i="3"/>
  <c r="L37" i="3"/>
  <c r="Q37" i="3" s="1"/>
  <c r="R49" i="2"/>
  <c r="S49" i="2" s="1"/>
  <c r="Q36" i="3"/>
  <c r="W36" i="3"/>
  <c r="S14" i="3"/>
  <c r="Y14" i="3"/>
  <c r="O36" i="3"/>
  <c r="M36" i="3"/>
  <c r="U36" i="3"/>
  <c r="R50" i="2"/>
  <c r="S50" i="2" s="1"/>
  <c r="O50" i="2"/>
  <c r="N53" i="2"/>
  <c r="O53" i="2" s="1"/>
  <c r="P53" i="2"/>
  <c r="Q53" i="2" s="1"/>
  <c r="R34" i="2"/>
  <c r="S15" i="2"/>
  <c r="X37" i="3"/>
  <c r="M43" i="2"/>
  <c r="S43" i="2" s="1"/>
  <c r="U62" i="2"/>
  <c r="O24" i="2"/>
  <c r="S33" i="2"/>
  <c r="Y33" i="2"/>
  <c r="S22" i="2"/>
  <c r="Y22" i="2"/>
  <c r="S69" i="2"/>
  <c r="S21" i="2"/>
  <c r="U43" i="2"/>
  <c r="O43" i="2"/>
  <c r="Y49" i="2"/>
  <c r="M53" i="2"/>
  <c r="Y22" i="1"/>
  <c r="Q24" i="1"/>
  <c r="AD15" i="1"/>
  <c r="AE15" i="1" s="1"/>
  <c r="Y21" i="1"/>
  <c r="I40" i="8"/>
  <c r="K37" i="3"/>
  <c r="U33" i="3"/>
  <c r="M33" i="3"/>
  <c r="O33" i="3"/>
  <c r="Y51" i="2"/>
  <c r="S11" i="3"/>
  <c r="Y11" i="3"/>
  <c r="O35" i="3"/>
  <c r="M35" i="3"/>
  <c r="U35" i="3"/>
  <c r="Y15" i="1"/>
  <c r="S15" i="1"/>
  <c r="Q43" i="2"/>
  <c r="W43" i="2"/>
  <c r="Y13" i="3"/>
  <c r="S13" i="3"/>
  <c r="Y20" i="1"/>
  <c r="M24" i="1"/>
  <c r="Q35" i="3"/>
  <c r="W35" i="3"/>
  <c r="W15" i="3"/>
  <c r="Q15" i="3"/>
  <c r="W24" i="2"/>
  <c r="Q24" i="2"/>
  <c r="G40" i="8"/>
  <c r="H40" i="8" s="1"/>
  <c r="O34" i="3"/>
  <c r="M34" i="3"/>
  <c r="U34" i="3"/>
  <c r="Y12" i="3"/>
  <c r="S12" i="3"/>
  <c r="U24" i="1"/>
  <c r="O24" i="1"/>
  <c r="O15" i="3" l="1"/>
  <c r="S72" i="2"/>
  <c r="Y72" i="2"/>
  <c r="S30" i="2"/>
  <c r="M34" i="2"/>
  <c r="Y34" i="2" s="1"/>
  <c r="S32" i="2"/>
  <c r="S31" i="2"/>
  <c r="Q34" i="2"/>
  <c r="Y62" i="2"/>
  <c r="Y43" i="2"/>
  <c r="Y24" i="2"/>
  <c r="W37" i="3"/>
  <c r="Y36" i="3"/>
  <c r="S36" i="3"/>
  <c r="R53" i="2"/>
  <c r="S53" i="2" s="1"/>
  <c r="Y53" i="2"/>
  <c r="Y35" i="3"/>
  <c r="S35" i="3"/>
  <c r="O37" i="3"/>
  <c r="U37" i="3"/>
  <c r="Y24" i="1"/>
  <c r="S24" i="1"/>
  <c r="Y34" i="3"/>
  <c r="S34" i="3"/>
  <c r="S15" i="3"/>
  <c r="Y15" i="3"/>
  <c r="S33" i="3"/>
  <c r="M37" i="3"/>
  <c r="Y33" i="3"/>
  <c r="S34" i="2" l="1"/>
  <c r="Y37" i="3"/>
  <c r="S37" i="3"/>
</calcChain>
</file>

<file path=xl/comments1.xml><?xml version="1.0" encoding="utf-8"?>
<comments xmlns="http://schemas.openxmlformats.org/spreadsheetml/2006/main">
  <authors>
    <author>Francisco Galhardo</author>
  </authors>
  <commentList>
    <comment ref="V20" authorId="0" shapeId="0">
      <text>
        <r>
          <rPr>
            <b/>
            <sz val="9"/>
            <color indexed="81"/>
            <rFont val="Tahoma"/>
            <family val="2"/>
          </rPr>
          <t>????</t>
        </r>
        <r>
          <rPr>
            <sz val="9"/>
            <color indexed="81"/>
            <rFont val="Tahoma"/>
            <family val="2"/>
          </rPr>
          <t xml:space="preserve">
</t>
        </r>
      </text>
    </comment>
  </commentList>
</comments>
</file>

<file path=xl/sharedStrings.xml><?xml version="1.0" encoding="utf-8"?>
<sst xmlns="http://schemas.openxmlformats.org/spreadsheetml/2006/main" count="718" uniqueCount="155">
  <si>
    <t>Taxa (%)</t>
  </si>
  <si>
    <t>m</t>
  </si>
  <si>
    <t>f</t>
  </si>
  <si>
    <t>t</t>
  </si>
  <si>
    <t>A - AEF</t>
  </si>
  <si>
    <t>B - Curso</t>
  </si>
  <si>
    <t xml:space="preserve">  Totais </t>
  </si>
  <si>
    <t>Concelho:</t>
  </si>
  <si>
    <t>Operador:</t>
  </si>
  <si>
    <t>Código SIGO:</t>
  </si>
  <si>
    <t>Data de recolha:</t>
  </si>
  <si>
    <r>
      <t xml:space="preserve">D - Conclusão no tempo previsto
</t>
    </r>
    <r>
      <rPr>
        <sz val="7"/>
        <color theme="1"/>
        <rFont val="Calibri"/>
        <family val="2"/>
        <scheme val="minor"/>
      </rPr>
      <t>(Até 31 de dezembro do último ano do ciclo de formação)</t>
    </r>
  </si>
  <si>
    <r>
      <t>E - Conclusão após o tempo previsto</t>
    </r>
    <r>
      <rPr>
        <sz val="7"/>
        <color theme="1"/>
        <rFont val="Calibri"/>
        <family val="2"/>
        <scheme val="minor"/>
      </rPr>
      <t xml:space="preserve">
(Até 31/12 do ano seguinte ao último ano do ciclo formação)</t>
    </r>
  </si>
  <si>
    <t>F - Conclusão Global
(D+E)</t>
  </si>
  <si>
    <t>C – Ingressos</t>
  </si>
  <si>
    <r>
      <t xml:space="preserve">G - Desistência
</t>
    </r>
    <r>
      <rPr>
        <sz val="7"/>
        <color theme="1"/>
        <rFont val="Calibri"/>
        <family val="2"/>
        <scheme val="minor"/>
      </rPr>
      <t>(Até 31 de dezembro do último ano do ciclo de formação)</t>
    </r>
  </si>
  <si>
    <r>
      <t xml:space="preserve">H – Não aprovação
</t>
    </r>
    <r>
      <rPr>
        <sz val="7"/>
        <color theme="1"/>
        <rFont val="Calibri"/>
        <family val="2"/>
        <scheme val="minor"/>
      </rPr>
      <t>(Até 31/12 do ano seguinte ao último ano do ciclo formação)</t>
    </r>
  </si>
  <si>
    <t>4a - CONCLUSÃO DOS CURSOS</t>
  </si>
  <si>
    <t>P - Outras situações</t>
  </si>
  <si>
    <t>C - Diplomados</t>
  </si>
  <si>
    <t>O - Total em prosseguimento de estudos (M+N)</t>
  </si>
  <si>
    <t>N - A frequentar o ensino superior</t>
  </si>
  <si>
    <t>M - A frequentar formação de nível  pós-secundário</t>
  </si>
  <si>
    <t>L - Total no mercado de trabalho (H+I+J+K)</t>
  </si>
  <si>
    <t>K - A frequentar estágios profissionais</t>
  </si>
  <si>
    <t>J - Trabalhadores por conta própria</t>
  </si>
  <si>
    <t>H - Total de Empregados                                        (D+E) ou (F+G)</t>
  </si>
  <si>
    <t>5a - COLOCAÇÃO APÓS CONCLUSÃO DOS CURSOS</t>
  </si>
  <si>
    <t>K - Diplomados que exercem profissões não relacionadas com o curso/AEF concluído</t>
  </si>
  <si>
    <t>J - Diplomados que exercem profissões relacionadas com o curso/AEF concluído</t>
  </si>
  <si>
    <t>I - Diplomados a trabalhar</t>
  </si>
  <si>
    <t>Situação 1 +2: Diplomados a trabalhar</t>
  </si>
  <si>
    <t>H - Diplomados que exercem profissões não relacionadas com o curso/AEF concluído</t>
  </si>
  <si>
    <t>G - Diplomados que exercem profissões relacionadas com o curso/AEF concluído</t>
  </si>
  <si>
    <t>F - Diplomados a trabalhar por conta própria</t>
  </si>
  <si>
    <t>Situação 2: Diplomados empregados por conta própria</t>
  </si>
  <si>
    <t>E - Diplomados que exercem profissões não relacionadas com o curso/AEF concluído</t>
  </si>
  <si>
    <t>D - Diplomados que exercem profissões relacionadas com o curso/AEF concluído</t>
  </si>
  <si>
    <t>C - Diplomados empregados por conta de outrem</t>
  </si>
  <si>
    <t>Situação 1: Diplomados empregados por conta de outrem</t>
  </si>
  <si>
    <t>6a - DIPLOMADOS A EXERCER PROFISSÕES RELACIONADAS COM O CURSO/AEF</t>
  </si>
  <si>
    <t>Totais</t>
  </si>
  <si>
    <t>Trabalho de equipa</t>
  </si>
  <si>
    <t>Comunicação e relações interpessoais</t>
  </si>
  <si>
    <t>Responsabilidade e autonomia</t>
  </si>
  <si>
    <t>Planeamento e organização</t>
  </si>
  <si>
    <t>Competências técnicas inerentes ao posto de trabalho</t>
  </si>
  <si>
    <t>4.       Muito Satisfeito</t>
  </si>
  <si>
    <t>3. Satisfeito</t>
  </si>
  <si>
    <t>2.     Pouco satisfeito</t>
  </si>
  <si>
    <t>1. Insatisfeito</t>
  </si>
  <si>
    <t>E - Média de satisfação dos empregadores por competência</t>
  </si>
  <si>
    <t>D - Taxa de satisfação dos empregadores por competência (%)</t>
  </si>
  <si>
    <t>C - Total de diplomados empregados avaliados por competência</t>
  </si>
  <si>
    <t>B - Satisfação dos empregadores</t>
  </si>
  <si>
    <t>A - Competências</t>
  </si>
  <si>
    <t>Nº diplomados empregados avaliados pelos empregadores:</t>
  </si>
  <si>
    <t>1 + 2 - Diplomados empregados com profissões relacionadas e não relacionadas com o curso / AEF concluído</t>
  </si>
  <si>
    <t>2 - Diplomados empregados com profissões não relacionadas com o curso / AEF concluído</t>
  </si>
  <si>
    <t>1 - Diplomados empregados com profissões relacionadas com o curso / AEF concluído</t>
  </si>
  <si>
    <t>6b3 - SATISFAÇÃO DOS EMPREGADORES   (por curso)</t>
  </si>
  <si>
    <t>até 31/12 do ano seguinte do ciclo formação</t>
  </si>
  <si>
    <r>
      <t xml:space="preserve">I - À procura de emprego
</t>
    </r>
    <r>
      <rPr>
        <sz val="8"/>
        <color theme="1"/>
        <rFont val="Calibri"/>
        <family val="2"/>
        <scheme val="minor"/>
      </rPr>
      <t>(não considerar os que estão empregados)</t>
    </r>
  </si>
  <si>
    <t>D - Empregados por conta de outrem (tempo completo)</t>
  </si>
  <si>
    <t>E - Empregados por conta de outrem (tempo parcial)</t>
  </si>
  <si>
    <t>F - Empregados por conta de outrem (contrato sem termo)</t>
  </si>
  <si>
    <t>G - Empregados por conta de outrem (contrato a termo)</t>
  </si>
  <si>
    <t>A – Código da Área de Educação e Formação (Portaria n.º 256/2005, de 16 de março) na qual se integra o curso.</t>
  </si>
  <si>
    <t>B - Designação do(s) curso(s) iniciado(s) no ciclo de formação em análise.</t>
  </si>
  <si>
    <t>C - Número total de alunos/formandos que ingressaram no curso em qualquer momento do ciclo de formação [género masculino (m); género feminino (f); total (t)].</t>
  </si>
  <si>
    <t>D - Número de alunos/formandos que concluíram o curso até ao fim do ano civil em que terminou o ciclo de formação em análise [género masculino (m); género feminino (f); total (t)].</t>
  </si>
  <si>
    <t>E - Número de alunos/formados que concluíram o curso após o fim do ano civil em que terminou o ciclo de formação em análise e até 31de dezembro do ano seguinte [género masculino (m); género feminino (f); total (t)].</t>
  </si>
  <si>
    <t>F - Conclusão global (Número de alunos/formandos que concluíram o curso até 31 de dezembro do ano seguinte ao final do ciclo de formação) [género masculino (m); género feminino (f); total (t)].</t>
  </si>
  <si>
    <t>G – Número de alunos/formandos que deixaram de frequentar o curso em qualquer momento do ciclo de formação [género masculino (m); género feminino (f); total (t)].</t>
  </si>
  <si>
    <t>H – Número de alunos/formandos, que tendo frequentado o curso até ao seu final, não obtiveram aprovação em qualquer uma das suas componentes (eg. módulos, prova final, formação em contexto de trabalho) até 31 de dezembro do ano seguinte ao último ano do ciclo de formação [género masculino (m); género feminino (f); total (t)].</t>
  </si>
  <si>
    <t>Notas:</t>
  </si>
  <si>
    <t>As taxas são calculadas de acordo com a fórmula ( am,f ou tbm,f ou t ) ×100, com arredondamento às décimas, em que:</t>
  </si>
  <si>
    <t>am = n.º de alunos/formandos do género masculino que se encontram numa dada situação (colunas D a H);</t>
  </si>
  <si>
    <t>af = n.º de alunos/formandos do género feminino que se encontram numa dada situação (colunas D a H);</t>
  </si>
  <si>
    <t>at = n.º total de alunos/formandos que se encontram numa dada situação (colunas D a H);</t>
  </si>
  <si>
    <t>bm = n.º de alunos/formandos do género masculino que ingressaram no curso (coluna C);</t>
  </si>
  <si>
    <t>bf = n.º de alunos/formandos do género feminino que ingressaram no curso (coluna C);</t>
  </si>
  <si>
    <t>bt = n.º total de alunos/formandos que ingressaram no curso (coluna C).</t>
  </si>
  <si>
    <t>C - Número de diplomados, conforme coluna F do Anexo 3 – Registo de Informação sobre Conclusão dos Cursos (Indicador EQAVET 4a).</t>
  </si>
  <si>
    <t>D, E, F, G – Diplomados empregados por conta de outrem, em cada uma das situações referenciadas, face ao emprego [género masculino (m); género feminino (f); total (t)].</t>
  </si>
  <si>
    <t>H – Somatório dos diplomados que estão empregados por conta de outrem [género masculino (m); género feminino (f); total (t)].</t>
  </si>
  <si>
    <t>I – Diplomados que estão à procura de emprego, isto é, formalmente registados num serviço/sistema destinado a esse efeito [género masculino (m); género feminino (f); total (t)].</t>
  </si>
  <si>
    <t>J - Diplomados que estão a trabalhar por conta própria [género masculino (m); género feminino (f); total (t)].</t>
  </si>
  <si>
    <t>K – Diplomados que estão a frequentar estágios profissionais remunerados.</t>
  </si>
  <si>
    <t>L - Somatório dos diplomados que estão no mercado de trabalho: empregados (H), à procura de emprego (I), a trabalhar por conta própria (J) e a frequentar estágios profissionais (K) [género masculino (m); género feminino (f); total (t)].</t>
  </si>
  <si>
    <t>M - Diplomados que estão a frequentar cursos de formação de nível pós-secundário (CET, CTESP) [género masculino (m); género feminino (f); total (t)].</t>
  </si>
  <si>
    <t>N - Diplomados que estão a frequentar o ensino superior [género masculino (m); género feminino (f); total (t)].</t>
  </si>
  <si>
    <t>O - Somatórios dos diplomados em prosseguimento de estudos: a frequentar formação de nível pós-secundário (M), a frequentar o ensino superior (N) [género masculino (m); género feminino (f); total (t)].</t>
  </si>
  <si>
    <t>P – Diplomados que não estão em qualquer das situações referidas em D a O [género masculino (m); género feminino (f); total (f)].</t>
  </si>
  <si>
    <t>Q – Diplomados cuja situação é desconhecida (diferença entre o número de diplomados C e o somatório das situações referidas em L, O e P) [género masculino (m); género feminino (f); total (f)].</t>
  </si>
  <si>
    <t>1. Quando o diplomado se encontra em mais do que uma das situações explicitadas, é indicada a situação principal (definida em função do tempo semanal alocado à mesma).</t>
  </si>
  <si>
    <t>2. As taxas são calculadas de acordo com a fórmula ( am,f ou tbm,f ou t )×100, com arredondamento às décimas, em que:</t>
  </si>
  <si>
    <t>am = n.º de diplomados do género masculino que se encontram numa dada situação (colunas D a P);</t>
  </si>
  <si>
    <t>af = n.º de diplomados do género feminino que se encontram numa dada situação (colunas D a P);</t>
  </si>
  <si>
    <t>at = n.º total de diplomados que se encontram numa dada situação (colunas D a P);</t>
  </si>
  <si>
    <t>bm = n.º de diplomados do género masculino (coluna C);</t>
  </si>
  <si>
    <t>bf = n.º de diplomados do género feminino (coluna C);</t>
  </si>
  <si>
    <t>bt = n.º total de diplomados (coluna C).</t>
  </si>
  <si>
    <t>C - Número de diplomados a trabalhar por conta de outrem, conforme coluna H do Anexo 4 – Registo de Informação sobre Colocação após Conclusão dos Cursos (Indicador EQAVET 5a).</t>
  </si>
  <si>
    <t>F - Número de diplomados a trabalhar por conta própria, conforme coluna J do Anexo 4 – Registo de Informação sobre Colocação após Conclusão dos Cursos (Indicador EQAVET 5a).</t>
  </si>
  <si>
    <t>I - Número de diplomados a trabalhar, conforme somatório das colunas C e F.</t>
  </si>
  <si>
    <t>D, G e J - Diplomados que exercem profissões diretamente relacionadas com o curso/AEF concluído. [género masculino (m); género feminino (f); total (t)].</t>
  </si>
  <si>
    <t>E, H e K - Diplomados que exercem profissões não diretamente relacionadas com o curso/AEF concluído. [género masculino (m); género feminino (f); total (t)].</t>
  </si>
  <si>
    <t>1. Quando o diplomado exerce mais do que uma profissão, é considerada a profissão principal (definida em função do tempo semanal alocado ao exercício de cada uma delas).</t>
  </si>
  <si>
    <t>2. As taxas de diplomados que exercem profissões relacionadas com o curso/AEF são calculadas de acordo com a fórmula ( dm,f ou tcm,f ou t )×100, com arredondamento às décimas, em que:</t>
  </si>
  <si>
    <t>dm = n.º de diplomados do género masculino que se encontram a exercer uma profissão diretamente relacionada com o curso/AEF concluído (colunas D, G e J);</t>
  </si>
  <si>
    <t>df = n.º de diplomados do género feminino que se encontram a exercer uma profissão diretamente relacionada com o curso/AEF concluído (colunas D, G e J);</t>
  </si>
  <si>
    <t>dt = n.º total de diplomados que se encontram a exercer uma profissão diretamente relacionada com o curso/AEF concluído (colunas D, G e J);</t>
  </si>
  <si>
    <t>cm = n.º de diplomados do género masculino a trabalhar (coluna C, F e I);</t>
  </si>
  <si>
    <t>cf = n.º de diplomados do género feminino a trabalhar (coluna C, F e I);</t>
  </si>
  <si>
    <t>ct = n.º total de diplomados a trabalhar (coluna C, F e I).</t>
  </si>
  <si>
    <t>3. As taxas de diplomados que não exercem profissões relacionadas com o curso/AEF são calculadas de acordo com a fórmula ( dm,f ou tcm,f ou t )×100, com arredondamento às décimas, em que:</t>
  </si>
  <si>
    <t>dm = n.º de diplomados do género masculino que se encontram a exercer uma profissão não diretamente relacionada com o curso/AEF concluído (colunas E, H e K);</t>
  </si>
  <si>
    <t>df = n.º de diplomados do género feminino que se encontram a exercer uma profissão não diretamente relacionada com o curso/AEF concluído (colunas E, H e K);</t>
  </si>
  <si>
    <t>dt = n.º total de diplomados que se encontram a exercer uma profissão não diretamente relacionada com o curso/AEF concluído (colunas E, H e K);</t>
  </si>
  <si>
    <t>A - Competências profissionais (técnicas e transversais) a avaliar pelos empregadores, no desempenho dos diplomados que empregam.</t>
  </si>
  <si>
    <t>B – Número de diplomados empregados avaliados pelos empregadores, por nível da escala de satisfação utilizada e por competência.</t>
  </si>
  <si>
    <t>C - Número total de avaliações atribuídas pelos empregadores por competência (bem como no conjunto de todas elas).</t>
  </si>
  <si>
    <t>D – Taxa de satisfação dos empregadores por competência (bem como no conjunto de todas elas).</t>
  </si>
  <si>
    <t>E – Média de satisfação dos empregadores por competência (bem como no conjunto de todas elas). Quanto mais perto de 4 for o resultado da média, maior é a satisfação.</t>
  </si>
  <si>
    <t>1. Usar uma ficha de registo para cada curso, de acordo com a situação aplicável:</t>
  </si>
  <si>
    <t>- 1. Diplomados empregados em profissões relacionadas com o curso/AEF concluído, conforme coluna D do Anexo 5 - Registo de informação sobre diplomados a trabalhar na respetiva Área de Educação e Formação (Indicador EQAVET 6a);</t>
  </si>
  <si>
    <t>- 2. Diplomados empregados em profissões não relacionadas com o curso/AEF concluído, conforme coluna E do Anexo 5 - Registo de informação sobre diplomados a trabalhar na respetiva Área de Educação e Formação (Indicador EQAVET 6a).</t>
  </si>
  <si>
    <t>2. A taxa de satisfação dos empregadores por competência, em cada uma das situações apresentadas, é calculada de acordo com a fórmula ( B3+B4𝐶 )×100, com arredondamento às décimas, em que:</t>
  </si>
  <si>
    <t>B3 = nº de diplomados empregados avaliados no nível 3 da escala de satisfação utilizada e por competência;</t>
  </si>
  <si>
    <t>B4 = nº de diplomados empregados avaliados no nível 4 da escala de satisfação utilizada e por competência;</t>
  </si>
  <si>
    <t>C = nº total de avaliações atribuídas pelos empregadores por competência (nível 1 + nível 2 + nível 3 + nível 4).</t>
  </si>
  <si>
    <t>3. A taxa de satisfação dos empregadores por competência, no conjunto das duas situações apresentadas, é calculada de acordo com a fórmula ( B3+B4𝐶 )×100, com arredondamento às décimas, em que:</t>
  </si>
  <si>
    <t>4. A média de satisfação dos empregadores por competência, em cada uma das situações apresentadas, é calculada de acordo com a fórmula ( B3∗3+B4∗4B3+B4 ), com arredondamento às décimas, em que:</t>
  </si>
  <si>
    <t>B3 = nº total de diplomados empregados avaliados no nível 3 da escala de satisfação utilizada;</t>
  </si>
  <si>
    <t>B4 = nº total de diplomados empregados avaliados no nível 4 da escala de satisfação utilizada.</t>
  </si>
  <si>
    <t>5. A média de satisfação dos empregadores por competência, no conjunto das duas situações apresentadas, é calculada de acordo com a fórmula ( B3∗3+B4∗4B3+B4 ), com arredondamento às décimas, em que:</t>
  </si>
  <si>
    <t>6. A taxa de diplomados empregados avaliados, a taxa de satisfação e a média de satisfação dos empregadores, relativas ao conjunto dos cursos em oferta no ciclo de formação em análise, apuradas automaticamente, são apresentadas no relatório que sistematiza os resultados dos indicadores por operador.</t>
  </si>
  <si>
    <t>Técnico de Design - Design de Equipamentos</t>
  </si>
  <si>
    <t>Técnico de Gestão</t>
  </si>
  <si>
    <t>Técnico de Gestão e Programação de Sistemas Informáticos</t>
  </si>
  <si>
    <t>214 - Design</t>
  </si>
  <si>
    <t>345 - Gestão e Administração</t>
  </si>
  <si>
    <t>481 - Ciências Informáticas</t>
  </si>
  <si>
    <t>Agrupamento Escolas Ferreira de Castro</t>
  </si>
  <si>
    <t>Oliveira de Azeméis</t>
  </si>
  <si>
    <t>Curso:</t>
  </si>
  <si>
    <t>Técnico de Design  - Design de Equipamentos</t>
  </si>
  <si>
    <t>Concelho: Oliveira de Azeméis</t>
  </si>
  <si>
    <t>Operador: Agrupamento de Escolas Ferreira de Castro</t>
  </si>
  <si>
    <t>Técnico de Apoio à Infância</t>
  </si>
  <si>
    <t>761 - Serviços de Apoio a Crianças e Jovens</t>
  </si>
  <si>
    <t>Q - Situação Desconhecida</t>
  </si>
  <si>
    <t>Ciclo de Formação: 2021/2024</t>
  </si>
  <si>
    <t>Ciclo de Formação:   2021/2024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</si>
</sst>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7"/>
      <color theme="1"/>
      <name val="Calibri"/>
      <family val="2"/>
      <scheme val="minor"/>
    </font>
    <font>
      <sz val="8"/>
      <color theme="1"/>
      <name val="Calibri"/>
      <family val="2"/>
      <scheme val="minor"/>
    </font>
    <font>
      <b/>
      <sz val="9"/>
      <color indexed="81"/>
      <name val="Tahoma"/>
      <family val="2"/>
    </font>
    <font>
      <sz val="9"/>
      <color indexed="81"/>
      <name val="Tahoma"/>
      <family val="2"/>
    </font>
    <font>
      <b/>
      <sz val="11"/>
      <color theme="1"/>
      <name val="Calibri"/>
      <family val="2"/>
      <scheme val="minor"/>
    </font>
    <font>
      <sz val="9"/>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04">
    <xf numFmtId="0" fontId="0" fillId="0" borderId="0" xfId="0"/>
    <xf numFmtId="0" fontId="0"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right" vertical="center"/>
    </xf>
    <xf numFmtId="0" fontId="4" fillId="0" borderId="0" xfId="0" applyFont="1" applyAlignment="1">
      <alignment horizontal="center"/>
    </xf>
    <xf numFmtId="0" fontId="0" fillId="0" borderId="0" xfId="0" applyFont="1" applyBorder="1"/>
    <xf numFmtId="0" fontId="3" fillId="3" borderId="1"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1" xfId="0" applyFont="1" applyBorder="1"/>
    <xf numFmtId="0" fontId="4" fillId="0" borderId="0" xfId="0" applyFont="1"/>
    <xf numFmtId="0" fontId="0" fillId="0" borderId="0" xfId="0" applyFont="1" applyAlignment="1">
      <alignment horizontal="left"/>
    </xf>
    <xf numFmtId="0" fontId="3" fillId="0" borderId="0" xfId="0" applyFont="1" applyAlignment="1">
      <alignment horizontal="left"/>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xf>
    <xf numFmtId="0" fontId="3" fillId="2" borderId="1" xfId="0" applyFont="1" applyFill="1" applyBorder="1" applyAlignment="1">
      <alignment horizontal="center" vertical="center"/>
    </xf>
    <xf numFmtId="0" fontId="0" fillId="0" borderId="0" xfId="0" applyFont="1" applyFill="1"/>
    <xf numFmtId="0" fontId="3" fillId="2" borderId="1" xfId="0" applyFont="1" applyFill="1" applyBorder="1" applyAlignment="1">
      <alignment horizontal="center" vertical="center"/>
    </xf>
    <xf numFmtId="0" fontId="3" fillId="0" borderId="0" xfId="0" applyFont="1" applyFill="1"/>
    <xf numFmtId="10"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xf>
    <xf numFmtId="9" fontId="3" fillId="2" borderId="1" xfId="1" applyFont="1" applyFill="1" applyBorder="1" applyAlignment="1">
      <alignment horizontal="center" vertical="center" wrapText="1"/>
    </xf>
    <xf numFmtId="0" fontId="0" fillId="0" borderId="0" xfId="0" applyFont="1" applyAlignment="1">
      <alignment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xf numFmtId="0" fontId="4" fillId="0" borderId="1" xfId="0" applyFont="1" applyBorder="1" applyAlignment="1">
      <alignment horizontal="right" vertical="center"/>
    </xf>
    <xf numFmtId="0" fontId="3" fillId="0" borderId="1"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0" xfId="0" applyFont="1" applyAlignment="1"/>
    <xf numFmtId="0" fontId="9" fillId="0" borderId="0" xfId="0" applyFont="1"/>
    <xf numFmtId="0" fontId="2" fillId="2" borderId="0" xfId="0" applyFont="1" applyFill="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righ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4" fillId="0" borderId="0" xfId="0" applyFont="1" applyAlignment="1">
      <alignment horizontal="left" vertical="center"/>
    </xf>
    <xf numFmtId="0" fontId="3" fillId="5" borderId="1" xfId="0" applyFont="1" applyFill="1" applyBorder="1" applyAlignment="1">
      <alignment horizontal="center" vertical="center"/>
    </xf>
    <xf numFmtId="0" fontId="2" fillId="2" borderId="0" xfId="0" applyFont="1" applyFill="1" applyAlignment="1">
      <alignment vertical="center" wrapText="1"/>
    </xf>
    <xf numFmtId="9" fontId="3" fillId="4" borderId="1" xfId="1" applyFont="1" applyFill="1" applyBorder="1" applyAlignment="1">
      <alignment horizontal="center" vertical="center"/>
    </xf>
    <xf numFmtId="164" fontId="3" fillId="2"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0" fontId="3" fillId="2" borderId="1" xfId="1" applyNumberFormat="1" applyFont="1" applyFill="1" applyBorder="1" applyAlignment="1">
      <alignment horizontal="center" vertical="center"/>
    </xf>
    <xf numFmtId="0" fontId="3" fillId="0" borderId="1" xfId="0" applyFont="1" applyBorder="1" applyAlignment="1">
      <alignment horizontal="center"/>
    </xf>
    <xf numFmtId="0" fontId="4" fillId="0" borderId="1" xfId="0" applyFont="1" applyBorder="1" applyAlignment="1">
      <alignment horizontal="righ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xf>
    <xf numFmtId="0" fontId="2" fillId="2" borderId="0" xfId="0" applyFont="1" applyFill="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Fill="1" applyAlignment="1">
      <alignment horizontal="left" vertical="center"/>
    </xf>
    <xf numFmtId="0" fontId="3" fillId="3" borderId="0" xfId="0" applyFont="1" applyFill="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4" xfId="0" applyFont="1" applyFill="1" applyBorder="1" applyAlignment="1">
      <alignment horizontal="center" wrapText="1"/>
    </xf>
    <xf numFmtId="0" fontId="4" fillId="0" borderId="0" xfId="0" applyFont="1" applyAlignment="1">
      <alignment horizontal="right" vertical="center" wrapText="1"/>
    </xf>
    <xf numFmtId="0" fontId="4" fillId="0" borderId="0" xfId="0" applyFont="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xf>
    <xf numFmtId="0" fontId="3" fillId="0" borderId="5" xfId="0" applyFont="1" applyBorder="1" applyAlignment="1">
      <alignment horizontal="right"/>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left" vertical="center"/>
    </xf>
  </cellXfs>
  <cellStyles count="2">
    <cellStyle name="Normal" xfId="0" builtinId="0"/>
    <cellStyle name="Po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E42"/>
  <sheetViews>
    <sheetView workbookViewId="0">
      <selection activeCell="AE15" sqref="AE15"/>
    </sheetView>
  </sheetViews>
  <sheetFormatPr defaultRowHeight="15" x14ac:dyDescent="0.25"/>
  <cols>
    <col min="1" max="1" width="4.28515625" style="1" customWidth="1"/>
    <col min="2" max="2" width="14.140625" style="1" customWidth="1"/>
    <col min="3" max="10" width="4.7109375" style="1" customWidth="1"/>
    <col min="11" max="14" width="5.7109375" style="1" customWidth="1"/>
    <col min="15" max="15" width="6.28515625" style="1" customWidth="1"/>
    <col min="16" max="16" width="5.7109375" style="1" customWidth="1"/>
    <col min="17" max="17" width="6.28515625" style="1" customWidth="1"/>
    <col min="18" max="18" width="5.7109375" style="1" customWidth="1"/>
    <col min="19" max="19" width="6.28515625" style="1" customWidth="1"/>
    <col min="20" max="20" width="5.7109375" style="1" customWidth="1"/>
    <col min="21" max="21" width="6.28515625" style="1" customWidth="1"/>
    <col min="22" max="22" width="5.7109375" style="1" customWidth="1"/>
    <col min="23" max="23" width="6.28515625" style="1" customWidth="1"/>
    <col min="24" max="24" width="5.7109375" style="1" customWidth="1"/>
    <col min="25" max="25" width="6.28515625" style="1" customWidth="1"/>
    <col min="26" max="26" width="6.5703125" style="1" customWidth="1"/>
    <col min="27" max="27" width="6.7109375" style="1" customWidth="1"/>
    <col min="28" max="28" width="5.7109375" style="1" customWidth="1"/>
    <col min="29" max="29" width="6.7109375" style="1" customWidth="1"/>
    <col min="30" max="30" width="5.5703125" style="1" customWidth="1"/>
    <col min="31" max="31" width="9.5703125" style="1" customWidth="1"/>
    <col min="32" max="16384" width="9.140625" style="1"/>
  </cols>
  <sheetData>
    <row r="2" spans="1:31" ht="22.5" customHeight="1" x14ac:dyDescent="0.25">
      <c r="A2" s="72" t="s">
        <v>17</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row>
    <row r="3" spans="1:31" ht="7.5" customHeight="1" x14ac:dyDescent="0.25">
      <c r="A3" s="2"/>
      <c r="B3" s="2"/>
      <c r="C3" s="2"/>
      <c r="D3" s="2"/>
      <c r="E3" s="2"/>
      <c r="F3" s="2"/>
      <c r="G3" s="2"/>
      <c r="H3" s="2"/>
      <c r="I3" s="2"/>
      <c r="J3" s="2"/>
      <c r="K3" s="2"/>
      <c r="L3" s="2"/>
      <c r="M3" s="2"/>
      <c r="N3" s="2"/>
      <c r="O3" s="2"/>
      <c r="P3" s="2"/>
      <c r="Q3" s="2"/>
      <c r="R3" s="2"/>
      <c r="S3" s="2"/>
      <c r="T3" s="2"/>
      <c r="U3" s="2"/>
      <c r="V3" s="2"/>
      <c r="W3" s="2"/>
      <c r="X3" s="2"/>
      <c r="Y3" s="2"/>
    </row>
    <row r="4" spans="1:31" ht="11.25" customHeight="1" x14ac:dyDescent="0.25">
      <c r="A4" s="2"/>
      <c r="B4" s="2"/>
      <c r="C4" s="2"/>
      <c r="D4" s="2"/>
      <c r="E4" s="2"/>
      <c r="F4" s="2"/>
      <c r="G4" s="2"/>
      <c r="H4" s="2"/>
      <c r="I4" s="2"/>
      <c r="J4" s="2"/>
      <c r="K4" s="2"/>
      <c r="L4" s="2"/>
      <c r="M4" s="2"/>
      <c r="N4" s="2"/>
      <c r="O4" s="2"/>
      <c r="P4" s="2"/>
      <c r="Q4" s="2"/>
      <c r="R4" s="2"/>
      <c r="S4" s="2"/>
      <c r="T4" s="2"/>
      <c r="U4" s="2"/>
      <c r="V4" s="2"/>
      <c r="W4" s="2"/>
      <c r="X4" s="2"/>
      <c r="Y4" s="2"/>
    </row>
    <row r="5" spans="1:31" ht="11.25" customHeight="1" x14ac:dyDescent="0.25">
      <c r="A5" s="73" t="s">
        <v>8</v>
      </c>
      <c r="B5" s="73"/>
      <c r="C5" s="71" t="s">
        <v>144</v>
      </c>
      <c r="D5" s="71"/>
      <c r="E5" s="71"/>
      <c r="F5" s="71"/>
      <c r="G5" s="71"/>
      <c r="H5" s="71"/>
      <c r="I5" s="71"/>
      <c r="J5" s="3" t="s">
        <v>9</v>
      </c>
      <c r="K5" s="2"/>
      <c r="L5" s="2">
        <v>5990</v>
      </c>
      <c r="M5" s="2"/>
      <c r="N5" s="2"/>
      <c r="O5" s="2"/>
      <c r="P5" s="2"/>
      <c r="Q5" s="2"/>
      <c r="R5" s="2"/>
      <c r="S5" s="2"/>
      <c r="T5" s="2"/>
      <c r="U5" s="2"/>
      <c r="V5" s="74" t="s">
        <v>7</v>
      </c>
      <c r="W5" s="74"/>
      <c r="X5" s="71" t="s">
        <v>145</v>
      </c>
      <c r="Y5" s="71"/>
      <c r="Z5" s="71"/>
      <c r="AA5" s="71"/>
      <c r="AB5" s="71"/>
      <c r="AC5" s="71"/>
      <c r="AD5" s="71"/>
      <c r="AE5" s="71"/>
    </row>
    <row r="6" spans="1:31" ht="15" customHeight="1" x14ac:dyDescent="0.25">
      <c r="A6" s="75" t="s">
        <v>153</v>
      </c>
      <c r="B6" s="75"/>
      <c r="C6" s="75"/>
      <c r="D6" s="75"/>
      <c r="E6" s="75"/>
      <c r="F6" s="75"/>
      <c r="G6" s="3"/>
      <c r="I6" s="3"/>
      <c r="J6" s="74" t="s">
        <v>10</v>
      </c>
      <c r="K6" s="74"/>
      <c r="L6" t="s">
        <v>61</v>
      </c>
      <c r="S6" s="3"/>
      <c r="T6" s="3"/>
      <c r="U6" s="3"/>
      <c r="V6" s="3"/>
      <c r="W6" s="3"/>
      <c r="X6" s="3"/>
      <c r="Y6" s="3"/>
    </row>
    <row r="7" spans="1:31" ht="11.25" customHeight="1" x14ac:dyDescent="0.25">
      <c r="A7" s="3"/>
      <c r="B7" s="3"/>
      <c r="C7" s="3"/>
      <c r="D7" s="3"/>
      <c r="E7" s="3"/>
      <c r="F7" s="3"/>
      <c r="G7" s="3"/>
      <c r="H7" s="4"/>
      <c r="I7" s="4"/>
      <c r="J7" s="4"/>
      <c r="K7" s="4"/>
      <c r="L7" s="4"/>
      <c r="M7" s="4"/>
      <c r="N7" s="4"/>
      <c r="O7" s="4"/>
      <c r="P7" s="4"/>
      <c r="Q7" s="4"/>
      <c r="R7" s="4"/>
      <c r="S7" s="4"/>
      <c r="T7" s="4"/>
      <c r="U7" s="4"/>
      <c r="V7" s="4"/>
      <c r="W7" s="4"/>
      <c r="X7" s="4"/>
      <c r="Y7" s="4"/>
    </row>
    <row r="8" spans="1:31" ht="15" customHeight="1" x14ac:dyDescent="0.25">
      <c r="A8" s="65" t="s">
        <v>4</v>
      </c>
      <c r="B8" s="65"/>
      <c r="C8" s="65" t="s">
        <v>5</v>
      </c>
      <c r="D8" s="65"/>
      <c r="E8" s="65"/>
      <c r="F8" s="65"/>
      <c r="G8" s="65"/>
      <c r="H8" s="65"/>
      <c r="I8" s="65"/>
      <c r="J8" s="65"/>
      <c r="K8" s="65" t="s">
        <v>14</v>
      </c>
      <c r="L8" s="65"/>
      <c r="M8" s="65"/>
      <c r="N8" s="60" t="s">
        <v>11</v>
      </c>
      <c r="O8" s="60"/>
      <c r="P8" s="60"/>
      <c r="Q8" s="60"/>
      <c r="R8" s="60"/>
      <c r="S8" s="60"/>
      <c r="T8" s="60" t="s">
        <v>12</v>
      </c>
      <c r="U8" s="60"/>
      <c r="V8" s="60"/>
      <c r="W8" s="60"/>
      <c r="X8" s="60"/>
      <c r="Y8" s="60"/>
      <c r="Z8" s="60" t="s">
        <v>13</v>
      </c>
      <c r="AA8" s="60"/>
      <c r="AB8" s="60"/>
      <c r="AC8" s="60"/>
      <c r="AD8" s="60"/>
      <c r="AE8" s="60"/>
    </row>
    <row r="9" spans="1:31" ht="10.5" customHeight="1" x14ac:dyDescent="0.25">
      <c r="A9" s="65"/>
      <c r="B9" s="65"/>
      <c r="C9" s="65"/>
      <c r="D9" s="65"/>
      <c r="E9" s="65"/>
      <c r="F9" s="65"/>
      <c r="G9" s="65"/>
      <c r="H9" s="65"/>
      <c r="I9" s="65"/>
      <c r="J9" s="65"/>
      <c r="K9" s="65"/>
      <c r="L9" s="65"/>
      <c r="M9" s="65"/>
      <c r="N9" s="60"/>
      <c r="O9" s="60"/>
      <c r="P9" s="60"/>
      <c r="Q9" s="60"/>
      <c r="R9" s="60"/>
      <c r="S9" s="60"/>
      <c r="T9" s="60"/>
      <c r="U9" s="60"/>
      <c r="V9" s="60"/>
      <c r="W9" s="60"/>
      <c r="X9" s="60"/>
      <c r="Y9" s="60"/>
      <c r="Z9" s="60"/>
      <c r="AA9" s="60"/>
      <c r="AB9" s="60"/>
      <c r="AC9" s="60"/>
      <c r="AD9" s="60"/>
      <c r="AE9" s="60"/>
    </row>
    <row r="10" spans="1:31" ht="30" customHeight="1" x14ac:dyDescent="0.25">
      <c r="A10" s="65"/>
      <c r="B10" s="65"/>
      <c r="C10" s="65"/>
      <c r="D10" s="65"/>
      <c r="E10" s="65"/>
      <c r="F10" s="65"/>
      <c r="G10" s="65"/>
      <c r="H10" s="65"/>
      <c r="I10" s="65"/>
      <c r="J10" s="65"/>
      <c r="K10" s="5" t="s">
        <v>1</v>
      </c>
      <c r="L10" s="5" t="s">
        <v>2</v>
      </c>
      <c r="M10" s="20" t="s">
        <v>3</v>
      </c>
      <c r="N10" s="5" t="s">
        <v>1</v>
      </c>
      <c r="O10" s="18" t="s">
        <v>0</v>
      </c>
      <c r="P10" s="5" t="s">
        <v>2</v>
      </c>
      <c r="Q10" s="18" t="s">
        <v>0</v>
      </c>
      <c r="R10" s="20" t="s">
        <v>3</v>
      </c>
      <c r="S10" s="18" t="s">
        <v>0</v>
      </c>
      <c r="T10" s="5" t="s">
        <v>1</v>
      </c>
      <c r="U10" s="18" t="s">
        <v>0</v>
      </c>
      <c r="V10" s="5" t="s">
        <v>2</v>
      </c>
      <c r="W10" s="18" t="s">
        <v>0</v>
      </c>
      <c r="X10" s="20" t="s">
        <v>3</v>
      </c>
      <c r="Y10" s="18" t="s">
        <v>0</v>
      </c>
      <c r="Z10" s="20" t="s">
        <v>1</v>
      </c>
      <c r="AA10" s="18" t="s">
        <v>0</v>
      </c>
      <c r="AB10" s="20" t="s">
        <v>2</v>
      </c>
      <c r="AC10" s="18" t="s">
        <v>0</v>
      </c>
      <c r="AD10" s="20" t="s">
        <v>3</v>
      </c>
      <c r="AE10" s="18" t="s">
        <v>0</v>
      </c>
    </row>
    <row r="11" spans="1:31" ht="22.5" customHeight="1" x14ac:dyDescent="0.25">
      <c r="A11" s="61" t="s">
        <v>143</v>
      </c>
      <c r="B11" s="61"/>
      <c r="C11" s="62" t="s">
        <v>140</v>
      </c>
      <c r="D11" s="63"/>
      <c r="E11" s="63"/>
      <c r="F11" s="63"/>
      <c r="G11" s="63"/>
      <c r="H11" s="63"/>
      <c r="I11" s="63"/>
      <c r="J11" s="64"/>
      <c r="K11" s="51">
        <v>25</v>
      </c>
      <c r="L11" s="51">
        <v>0</v>
      </c>
      <c r="M11" s="20">
        <f>K11+L11</f>
        <v>25</v>
      </c>
      <c r="N11" s="51">
        <v>24</v>
      </c>
      <c r="O11" s="19">
        <f>IF(K11=0,0,(N11/K11))</f>
        <v>0.96</v>
      </c>
      <c r="P11" s="51">
        <v>0</v>
      </c>
      <c r="Q11" s="19">
        <f>IF(L11=0,0,(P11/L11))</f>
        <v>0</v>
      </c>
      <c r="R11" s="20">
        <f>N11+P11</f>
        <v>24</v>
      </c>
      <c r="S11" s="19">
        <f>IF(M11=0,0,(R11/M11))</f>
        <v>0.96</v>
      </c>
      <c r="T11" s="51">
        <v>0</v>
      </c>
      <c r="U11" s="19">
        <f>IF(K11=0,0,(T11/K11))</f>
        <v>0</v>
      </c>
      <c r="V11" s="51">
        <v>0</v>
      </c>
      <c r="W11" s="19">
        <f>IF(L11=0,0,(V11/L11))</f>
        <v>0</v>
      </c>
      <c r="X11" s="20">
        <f>T11+V11</f>
        <v>0</v>
      </c>
      <c r="Y11" s="19">
        <f>IF(M11=0,0,(X11/M11))</f>
        <v>0</v>
      </c>
      <c r="Z11" s="20">
        <f>N11+T11</f>
        <v>24</v>
      </c>
      <c r="AA11" s="19">
        <f>IF(K11=0,0,(Z11/K11))</f>
        <v>0.96</v>
      </c>
      <c r="AB11" s="20">
        <f>P11+V11</f>
        <v>0</v>
      </c>
      <c r="AC11" s="19">
        <f>IF(L11=0,0,(AB11/L11))</f>
        <v>0</v>
      </c>
      <c r="AD11" s="20">
        <f>Z11+AB11</f>
        <v>24</v>
      </c>
      <c r="AE11" s="57">
        <f>IF(M11=0,0,(AD11/M11))</f>
        <v>0.96</v>
      </c>
    </row>
    <row r="12" spans="1:31" ht="25.5" customHeight="1" x14ac:dyDescent="0.25">
      <c r="A12" s="62" t="s">
        <v>141</v>
      </c>
      <c r="B12" s="64"/>
      <c r="C12" s="68" t="s">
        <v>138</v>
      </c>
      <c r="D12" s="69"/>
      <c r="E12" s="69"/>
      <c r="F12" s="69"/>
      <c r="G12" s="69"/>
      <c r="H12" s="69"/>
      <c r="I12" s="69"/>
      <c r="J12" s="70"/>
      <c r="K12" s="51">
        <v>3</v>
      </c>
      <c r="L12" s="51">
        <v>9</v>
      </c>
      <c r="M12" s="20">
        <f t="shared" ref="M12:M14" si="0">K12+L12</f>
        <v>12</v>
      </c>
      <c r="N12" s="51">
        <v>3</v>
      </c>
      <c r="O12" s="19">
        <f t="shared" ref="O12:O15" si="1">IF(K12=0,0,(N12/K12))</f>
        <v>1</v>
      </c>
      <c r="P12" s="51">
        <v>7</v>
      </c>
      <c r="Q12" s="19">
        <f t="shared" ref="Q12:Q15" si="2">IF(L12=0,0,(P12/L12))</f>
        <v>0.77777777777777779</v>
      </c>
      <c r="R12" s="20">
        <f t="shared" ref="R12" si="3">N12+P12</f>
        <v>10</v>
      </c>
      <c r="S12" s="19">
        <f t="shared" ref="S12:S15" si="4">IF(M12=0,0,(R12/M12))</f>
        <v>0.83333333333333337</v>
      </c>
      <c r="T12" s="51">
        <v>0</v>
      </c>
      <c r="U12" s="19">
        <f t="shared" ref="U12:U15" si="5">IF(K12=0,0,(T12/K12))</f>
        <v>0</v>
      </c>
      <c r="V12" s="51">
        <v>0</v>
      </c>
      <c r="W12" s="19">
        <f t="shared" ref="W12:W15" si="6">IF(L12=0,0,(V12/L12))</f>
        <v>0</v>
      </c>
      <c r="X12" s="20">
        <f>T12+V12</f>
        <v>0</v>
      </c>
      <c r="Y12" s="19">
        <f t="shared" ref="Y12:Y15" si="7">IF(M12=0,0,(X12/M12))</f>
        <v>0</v>
      </c>
      <c r="Z12" s="20">
        <f>N12+T12</f>
        <v>3</v>
      </c>
      <c r="AA12" s="19">
        <f t="shared" ref="AA12:AA15" si="8">IF(K12=0,0,(Z12/K12))</f>
        <v>1</v>
      </c>
      <c r="AB12" s="20">
        <f>P12+V12</f>
        <v>7</v>
      </c>
      <c r="AC12" s="19">
        <f t="shared" ref="AC12:AC15" si="9">IF(L12=0,0,(AB12/L12))</f>
        <v>0.77777777777777779</v>
      </c>
      <c r="AD12" s="20">
        <f>Z12+AB12</f>
        <v>10</v>
      </c>
      <c r="AE12" s="57">
        <f t="shared" ref="AE12:AE15" si="10">IF(M12=0,0,(AD12/M12))</f>
        <v>0.83333333333333337</v>
      </c>
    </row>
    <row r="13" spans="1:31" ht="25.5" customHeight="1" x14ac:dyDescent="0.25">
      <c r="A13" s="66" t="s">
        <v>151</v>
      </c>
      <c r="B13" s="67"/>
      <c r="C13" s="62" t="s">
        <v>150</v>
      </c>
      <c r="D13" s="63"/>
      <c r="E13" s="63"/>
      <c r="F13" s="63"/>
      <c r="G13" s="63"/>
      <c r="H13" s="63"/>
      <c r="I13" s="63"/>
      <c r="J13" s="64"/>
      <c r="K13" s="51">
        <v>0</v>
      </c>
      <c r="L13" s="51">
        <v>24</v>
      </c>
      <c r="M13" s="27">
        <f t="shared" si="0"/>
        <v>24</v>
      </c>
      <c r="N13" s="51">
        <v>0</v>
      </c>
      <c r="O13" s="19">
        <f t="shared" ref="O13:O14" si="11">IF(K13=0,0,(N13/K13))</f>
        <v>0</v>
      </c>
      <c r="P13" s="51">
        <v>18</v>
      </c>
      <c r="Q13" s="19">
        <f t="shared" ref="Q13:Q14" si="12">IF(L13=0,0,(P13/L13))</f>
        <v>0.75</v>
      </c>
      <c r="R13" s="27">
        <f t="shared" ref="R13:R14" si="13">N13+P13</f>
        <v>18</v>
      </c>
      <c r="S13" s="19">
        <f t="shared" ref="S13:S14" si="14">IF(M13=0,0,(R13/M13))</f>
        <v>0.75</v>
      </c>
      <c r="T13" s="51">
        <v>0</v>
      </c>
      <c r="U13" s="19">
        <f t="shared" ref="U13:U14" si="15">IF(K13=0,0,(T13/K13))</f>
        <v>0</v>
      </c>
      <c r="V13" s="51">
        <v>0</v>
      </c>
      <c r="W13" s="19">
        <f t="shared" ref="W13:W14" si="16">IF(L13=0,0,(V13/L13))</f>
        <v>0</v>
      </c>
      <c r="X13" s="27">
        <f t="shared" ref="X13:X14" si="17">T13+V13</f>
        <v>0</v>
      </c>
      <c r="Y13" s="19">
        <f t="shared" ref="Y13:Y14" si="18">IF(M13=0,0,(X13/M13))</f>
        <v>0</v>
      </c>
      <c r="Z13" s="27">
        <f t="shared" ref="Z13:Z14" si="19">N13+T13</f>
        <v>0</v>
      </c>
      <c r="AA13" s="19">
        <f t="shared" ref="AA13:AA14" si="20">IF(K13=0,0,(Z13/K13))</f>
        <v>0</v>
      </c>
      <c r="AB13" s="27">
        <f t="shared" ref="AB13:AB14" si="21">P13+V13</f>
        <v>18</v>
      </c>
      <c r="AC13" s="19">
        <f t="shared" ref="AC13:AC14" si="22">IF(L13=0,0,(AB13/L13))</f>
        <v>0.75</v>
      </c>
      <c r="AD13" s="27">
        <f t="shared" ref="AD13:AD14" si="23">Z13+AB13</f>
        <v>18</v>
      </c>
      <c r="AE13" s="57">
        <f t="shared" ref="AE13:AE14" si="24">IF(M13=0,0,(AD13/M13))</f>
        <v>0.75</v>
      </c>
    </row>
    <row r="14" spans="1:31" ht="25.5" customHeight="1" x14ac:dyDescent="0.25">
      <c r="A14" s="62" t="s">
        <v>142</v>
      </c>
      <c r="B14" s="64"/>
      <c r="C14" s="62" t="s">
        <v>139</v>
      </c>
      <c r="D14" s="63"/>
      <c r="E14" s="63"/>
      <c r="F14" s="63"/>
      <c r="G14" s="63"/>
      <c r="H14" s="63"/>
      <c r="I14" s="63"/>
      <c r="J14" s="64"/>
      <c r="K14" s="51">
        <v>1</v>
      </c>
      <c r="L14" s="51">
        <v>8</v>
      </c>
      <c r="M14" s="27">
        <f t="shared" si="0"/>
        <v>9</v>
      </c>
      <c r="N14" s="51">
        <v>1</v>
      </c>
      <c r="O14" s="19">
        <f t="shared" si="11"/>
        <v>1</v>
      </c>
      <c r="P14" s="51">
        <v>8</v>
      </c>
      <c r="Q14" s="19">
        <f t="shared" si="12"/>
        <v>1</v>
      </c>
      <c r="R14" s="27">
        <f t="shared" si="13"/>
        <v>9</v>
      </c>
      <c r="S14" s="19">
        <f t="shared" si="14"/>
        <v>1</v>
      </c>
      <c r="T14" s="51">
        <v>0</v>
      </c>
      <c r="U14" s="19">
        <f t="shared" si="15"/>
        <v>0</v>
      </c>
      <c r="V14" s="51">
        <v>0</v>
      </c>
      <c r="W14" s="19">
        <f t="shared" si="16"/>
        <v>0</v>
      </c>
      <c r="X14" s="27">
        <f t="shared" si="17"/>
        <v>0</v>
      </c>
      <c r="Y14" s="19">
        <f t="shared" si="18"/>
        <v>0</v>
      </c>
      <c r="Z14" s="27">
        <f t="shared" si="19"/>
        <v>1</v>
      </c>
      <c r="AA14" s="19">
        <f t="shared" si="20"/>
        <v>1</v>
      </c>
      <c r="AB14" s="27">
        <f t="shared" si="21"/>
        <v>8</v>
      </c>
      <c r="AC14" s="19">
        <f t="shared" si="22"/>
        <v>1</v>
      </c>
      <c r="AD14" s="27">
        <f t="shared" si="23"/>
        <v>9</v>
      </c>
      <c r="AE14" s="57">
        <f t="shared" si="24"/>
        <v>1</v>
      </c>
    </row>
    <row r="15" spans="1:31" ht="22.5" customHeight="1" x14ac:dyDescent="0.25">
      <c r="A15" s="58"/>
      <c r="B15" s="58"/>
      <c r="C15" s="59" t="s">
        <v>6</v>
      </c>
      <c r="D15" s="59"/>
      <c r="E15" s="59"/>
      <c r="F15" s="59"/>
      <c r="G15" s="59"/>
      <c r="H15" s="59"/>
      <c r="I15" s="59"/>
      <c r="J15" s="59"/>
      <c r="K15" s="25">
        <f>SUM(K11:K14)</f>
        <v>29</v>
      </c>
      <c r="L15" s="25">
        <f>SUM(L11:L14)</f>
        <v>41</v>
      </c>
      <c r="M15" s="25">
        <f>SUM(M11:M14)</f>
        <v>70</v>
      </c>
      <c r="N15" s="25">
        <f>SUM(N11:N14)</f>
        <v>28</v>
      </c>
      <c r="O15" s="19">
        <f t="shared" si="1"/>
        <v>0.96551724137931039</v>
      </c>
      <c r="P15" s="25">
        <f>SUM(P11:P14)</f>
        <v>33</v>
      </c>
      <c r="Q15" s="19">
        <f t="shared" si="2"/>
        <v>0.80487804878048785</v>
      </c>
      <c r="R15" s="25">
        <f>SUM(R11:R14)</f>
        <v>61</v>
      </c>
      <c r="S15" s="19">
        <f t="shared" si="4"/>
        <v>0.87142857142857144</v>
      </c>
      <c r="T15" s="25">
        <f>SUM(T11:T12)</f>
        <v>0</v>
      </c>
      <c r="U15" s="19">
        <f t="shared" si="5"/>
        <v>0</v>
      </c>
      <c r="V15" s="25">
        <f>SUM(V11:V12)</f>
        <v>0</v>
      </c>
      <c r="W15" s="19">
        <f t="shared" si="6"/>
        <v>0</v>
      </c>
      <c r="X15" s="25">
        <f>SUM(X11:X12)</f>
        <v>0</v>
      </c>
      <c r="Y15" s="19">
        <f t="shared" si="7"/>
        <v>0</v>
      </c>
      <c r="Z15" s="25">
        <f>SUM(Z11:Z14)</f>
        <v>28</v>
      </c>
      <c r="AA15" s="19">
        <f t="shared" si="8"/>
        <v>0.96551724137931039</v>
      </c>
      <c r="AB15" s="25">
        <f>SUM(AB11:AB14)</f>
        <v>33</v>
      </c>
      <c r="AC15" s="19">
        <f t="shared" si="9"/>
        <v>0.80487804878048785</v>
      </c>
      <c r="AD15" s="25">
        <f>SUM(AD11:AD14)</f>
        <v>61</v>
      </c>
      <c r="AE15" s="54">
        <f t="shared" si="10"/>
        <v>0.87142857142857144</v>
      </c>
    </row>
    <row r="16" spans="1:31" ht="26.2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AC16" s="21"/>
    </row>
    <row r="17" spans="1:25" x14ac:dyDescent="0.25">
      <c r="A17" s="65" t="s">
        <v>4</v>
      </c>
      <c r="B17" s="65"/>
      <c r="C17" s="65" t="s">
        <v>5</v>
      </c>
      <c r="D17" s="65"/>
      <c r="E17" s="65"/>
      <c r="F17" s="65"/>
      <c r="G17" s="65"/>
      <c r="H17" s="65"/>
      <c r="I17" s="65"/>
      <c r="J17" s="65"/>
      <c r="K17" s="65" t="s">
        <v>14</v>
      </c>
      <c r="L17" s="65"/>
      <c r="M17" s="65"/>
      <c r="N17" s="60" t="s">
        <v>15</v>
      </c>
      <c r="O17" s="60"/>
      <c r="P17" s="60"/>
      <c r="Q17" s="60"/>
      <c r="R17" s="60"/>
      <c r="S17" s="60"/>
      <c r="T17" s="60" t="s">
        <v>16</v>
      </c>
      <c r="U17" s="60"/>
      <c r="V17" s="60"/>
      <c r="W17" s="60"/>
      <c r="X17" s="60"/>
      <c r="Y17" s="60"/>
    </row>
    <row r="18" spans="1:25" ht="10.5" customHeight="1" x14ac:dyDescent="0.25">
      <c r="A18" s="65"/>
      <c r="B18" s="65"/>
      <c r="C18" s="65"/>
      <c r="D18" s="65"/>
      <c r="E18" s="65"/>
      <c r="F18" s="65"/>
      <c r="G18" s="65"/>
      <c r="H18" s="65"/>
      <c r="I18" s="65"/>
      <c r="J18" s="65"/>
      <c r="K18" s="65"/>
      <c r="L18" s="65"/>
      <c r="M18" s="65"/>
      <c r="N18" s="60"/>
      <c r="O18" s="60"/>
      <c r="P18" s="60"/>
      <c r="Q18" s="60"/>
      <c r="R18" s="60"/>
      <c r="S18" s="60"/>
      <c r="T18" s="60"/>
      <c r="U18" s="60"/>
      <c r="V18" s="60"/>
      <c r="W18" s="60"/>
      <c r="X18" s="60"/>
      <c r="Y18" s="60"/>
    </row>
    <row r="19" spans="1:25" ht="25.5" x14ac:dyDescent="0.25">
      <c r="A19" s="65"/>
      <c r="B19" s="65"/>
      <c r="C19" s="65"/>
      <c r="D19" s="65"/>
      <c r="E19" s="65"/>
      <c r="F19" s="65"/>
      <c r="G19" s="65"/>
      <c r="H19" s="65"/>
      <c r="I19" s="65"/>
      <c r="J19" s="65"/>
      <c r="K19" s="20" t="s">
        <v>1</v>
      </c>
      <c r="L19" s="20" t="s">
        <v>2</v>
      </c>
      <c r="M19" s="20" t="s">
        <v>3</v>
      </c>
      <c r="N19" s="5" t="s">
        <v>1</v>
      </c>
      <c r="O19" s="18" t="s">
        <v>0</v>
      </c>
      <c r="P19" s="5" t="s">
        <v>2</v>
      </c>
      <c r="Q19" s="18" t="s">
        <v>0</v>
      </c>
      <c r="R19" s="20" t="s">
        <v>3</v>
      </c>
      <c r="S19" s="18" t="s">
        <v>0</v>
      </c>
      <c r="T19" s="5" t="s">
        <v>1</v>
      </c>
      <c r="U19" s="18" t="s">
        <v>0</v>
      </c>
      <c r="V19" s="5" t="s">
        <v>2</v>
      </c>
      <c r="W19" s="18" t="s">
        <v>0</v>
      </c>
      <c r="X19" s="20" t="s">
        <v>3</v>
      </c>
      <c r="Y19" s="18" t="s">
        <v>0</v>
      </c>
    </row>
    <row r="20" spans="1:25" ht="25.5" customHeight="1" x14ac:dyDescent="0.25">
      <c r="A20" s="61" t="s">
        <v>143</v>
      </c>
      <c r="B20" s="61"/>
      <c r="C20" s="62" t="s">
        <v>140</v>
      </c>
      <c r="D20" s="63"/>
      <c r="E20" s="63"/>
      <c r="F20" s="63"/>
      <c r="G20" s="63"/>
      <c r="H20" s="63"/>
      <c r="I20" s="63"/>
      <c r="J20" s="64"/>
      <c r="K20" s="20">
        <f t="shared" ref="K20:L23" si="25">K11</f>
        <v>25</v>
      </c>
      <c r="L20" s="20">
        <f t="shared" si="25"/>
        <v>0</v>
      </c>
      <c r="M20" s="20">
        <f>K20+L20</f>
        <v>25</v>
      </c>
      <c r="N20" s="31">
        <v>0</v>
      </c>
      <c r="O20" s="19">
        <f>IF(K20=0,0,(N20/K20))</f>
        <v>0</v>
      </c>
      <c r="P20" s="31">
        <v>0</v>
      </c>
      <c r="Q20" s="19">
        <f>IF(L20=0,0,(P20/L20))</f>
        <v>0</v>
      </c>
      <c r="R20" s="42">
        <f>N20+P20</f>
        <v>0</v>
      </c>
      <c r="S20" s="19">
        <f>IF(M20=0,0,(R20/M20))</f>
        <v>0</v>
      </c>
      <c r="T20" s="31">
        <v>1</v>
      </c>
      <c r="U20" s="19">
        <f>IF(K20=0,0,(T20/K20))</f>
        <v>0.04</v>
      </c>
      <c r="V20" s="31">
        <v>0</v>
      </c>
      <c r="W20" s="19">
        <f>IF(L20=0,0,(V20/L20))</f>
        <v>0</v>
      </c>
      <c r="X20" s="20">
        <f>T20+V20</f>
        <v>1</v>
      </c>
      <c r="Y20" s="19">
        <f>IF(M20=0,0,(X20/M20))</f>
        <v>0.04</v>
      </c>
    </row>
    <row r="21" spans="1:25" ht="25.5" customHeight="1" x14ac:dyDescent="0.25">
      <c r="A21" s="62" t="s">
        <v>141</v>
      </c>
      <c r="B21" s="64"/>
      <c r="C21" s="68" t="s">
        <v>138</v>
      </c>
      <c r="D21" s="69"/>
      <c r="E21" s="69"/>
      <c r="F21" s="69"/>
      <c r="G21" s="69"/>
      <c r="H21" s="69"/>
      <c r="I21" s="69"/>
      <c r="J21" s="70"/>
      <c r="K21" s="27">
        <f t="shared" si="25"/>
        <v>3</v>
      </c>
      <c r="L21" s="27">
        <f t="shared" si="25"/>
        <v>9</v>
      </c>
      <c r="M21" s="27">
        <f t="shared" ref="M21:M22" si="26">K21+L21</f>
        <v>12</v>
      </c>
      <c r="N21" s="31">
        <v>0</v>
      </c>
      <c r="O21" s="19">
        <f>IF(K21=0,0,(N21/K21))</f>
        <v>0</v>
      </c>
      <c r="P21" s="31">
        <v>1</v>
      </c>
      <c r="Q21" s="19">
        <f>IF(L21=0,0,(P21/L21))</f>
        <v>0.1111111111111111</v>
      </c>
      <c r="R21" s="42">
        <f>N21+P21</f>
        <v>1</v>
      </c>
      <c r="S21" s="19">
        <f>IF(M21=0,0,(R21/M21))</f>
        <v>8.3333333333333329E-2</v>
      </c>
      <c r="T21" s="31">
        <v>0</v>
      </c>
      <c r="U21" s="19">
        <f>IF(K21=0,0,(T21/K21))</f>
        <v>0</v>
      </c>
      <c r="V21" s="31">
        <v>1</v>
      </c>
      <c r="W21" s="19">
        <f>IF(L21=0,0,(V21/L21))</f>
        <v>0.1111111111111111</v>
      </c>
      <c r="X21" s="27">
        <f>T21+V21</f>
        <v>1</v>
      </c>
      <c r="Y21" s="19">
        <f>IF(M21=0,0,(X21/M21))</f>
        <v>8.3333333333333329E-2</v>
      </c>
    </row>
    <row r="22" spans="1:25" ht="25.5" customHeight="1" x14ac:dyDescent="0.25">
      <c r="A22" s="66" t="s">
        <v>151</v>
      </c>
      <c r="B22" s="67"/>
      <c r="C22" s="62" t="s">
        <v>150</v>
      </c>
      <c r="D22" s="63"/>
      <c r="E22" s="63"/>
      <c r="F22" s="63"/>
      <c r="G22" s="63"/>
      <c r="H22" s="63"/>
      <c r="I22" s="63"/>
      <c r="J22" s="64"/>
      <c r="K22" s="27">
        <f t="shared" si="25"/>
        <v>0</v>
      </c>
      <c r="L22" s="27">
        <f t="shared" si="25"/>
        <v>24</v>
      </c>
      <c r="M22" s="27">
        <f t="shared" si="26"/>
        <v>24</v>
      </c>
      <c r="N22" s="31">
        <v>0</v>
      </c>
      <c r="O22" s="19">
        <f>IF(K22=0,0,(N22/K22))</f>
        <v>0</v>
      </c>
      <c r="P22" s="31">
        <v>6</v>
      </c>
      <c r="Q22" s="19">
        <f>IF(L22=0,0,(P22/L22))</f>
        <v>0.25</v>
      </c>
      <c r="R22" s="42">
        <f>N22+P22</f>
        <v>6</v>
      </c>
      <c r="S22" s="19">
        <f>IF(M22=0,0,(R22/M22))</f>
        <v>0.25</v>
      </c>
      <c r="T22" s="31">
        <v>0</v>
      </c>
      <c r="U22" s="19">
        <f>IF(K22=0,0,(T22/K22))</f>
        <v>0</v>
      </c>
      <c r="V22" s="31">
        <v>0</v>
      </c>
      <c r="W22" s="19">
        <f>IF(L22=0,0,(V22/L22))</f>
        <v>0</v>
      </c>
      <c r="X22" s="27">
        <f>T22+V22</f>
        <v>0</v>
      </c>
      <c r="Y22" s="19">
        <f>IF(M22=0,0,(X22/M22))</f>
        <v>0</v>
      </c>
    </row>
    <row r="23" spans="1:25" ht="25.5" customHeight="1" x14ac:dyDescent="0.25">
      <c r="A23" s="62" t="s">
        <v>142</v>
      </c>
      <c r="B23" s="64"/>
      <c r="C23" s="62" t="s">
        <v>139</v>
      </c>
      <c r="D23" s="63"/>
      <c r="E23" s="63"/>
      <c r="F23" s="63"/>
      <c r="G23" s="63"/>
      <c r="H23" s="63"/>
      <c r="I23" s="63"/>
      <c r="J23" s="64"/>
      <c r="K23" s="20">
        <f t="shared" si="25"/>
        <v>1</v>
      </c>
      <c r="L23" s="20">
        <f t="shared" si="25"/>
        <v>8</v>
      </c>
      <c r="M23" s="20">
        <f t="shared" ref="M23" si="27">K23+L23</f>
        <v>9</v>
      </c>
      <c r="N23" s="31">
        <v>0</v>
      </c>
      <c r="O23" s="19">
        <f>IF(K23=0,0,(N23/K23))</f>
        <v>0</v>
      </c>
      <c r="P23" s="31">
        <v>0</v>
      </c>
      <c r="Q23" s="19">
        <f>IF(L23=0,0,(P23/L23))</f>
        <v>0</v>
      </c>
      <c r="R23" s="42">
        <f>N23+P23</f>
        <v>0</v>
      </c>
      <c r="S23" s="19">
        <f>IF(M23=0,0,(R23/M23))</f>
        <v>0</v>
      </c>
      <c r="T23" s="31">
        <v>0</v>
      </c>
      <c r="U23" s="19">
        <f>IF(K23=0,0,(T23/K23))</f>
        <v>0</v>
      </c>
      <c r="V23" s="31">
        <v>0</v>
      </c>
      <c r="W23" s="19">
        <f>IF(L23=0,0,(V23/L23))</f>
        <v>0</v>
      </c>
      <c r="X23" s="27">
        <f>T23+V23</f>
        <v>0</v>
      </c>
      <c r="Y23" s="19">
        <f>IF(M23=0,0,(X23/M23))</f>
        <v>0</v>
      </c>
    </row>
    <row r="24" spans="1:25" ht="23.25" customHeight="1" x14ac:dyDescent="0.25">
      <c r="A24" s="58"/>
      <c r="B24" s="58"/>
      <c r="C24" s="59" t="s">
        <v>6</v>
      </c>
      <c r="D24" s="59"/>
      <c r="E24" s="59"/>
      <c r="F24" s="59"/>
      <c r="G24" s="59"/>
      <c r="H24" s="59"/>
      <c r="I24" s="59"/>
      <c r="J24" s="59"/>
      <c r="K24" s="20">
        <f>SUM(K20:K23)</f>
        <v>29</v>
      </c>
      <c r="L24" s="27">
        <f>SUM(L20:L23)</f>
        <v>41</v>
      </c>
      <c r="M24" s="20">
        <f>SUM(M20:M23)</f>
        <v>70</v>
      </c>
      <c r="N24" s="25">
        <f>SUM(N20:N23)</f>
        <v>0</v>
      </c>
      <c r="O24" s="19">
        <f t="shared" ref="O24" si="28">IF(K24=0,0,(N24/K24))</f>
        <v>0</v>
      </c>
      <c r="P24" s="25">
        <f>SUM(P20:P23)</f>
        <v>7</v>
      </c>
      <c r="Q24" s="19">
        <f t="shared" ref="Q24" si="29">IF(L24=0,0,(P24/L24))</f>
        <v>0.17073170731707318</v>
      </c>
      <c r="R24" s="25">
        <f>SUM(R20:R23)</f>
        <v>7</v>
      </c>
      <c r="S24" s="54">
        <f t="shared" ref="S24" si="30">IF(M24=0,0,(R24/M24))</f>
        <v>0.1</v>
      </c>
      <c r="T24" s="25">
        <f>SUM(T20:T23)</f>
        <v>1</v>
      </c>
      <c r="U24" s="19">
        <f t="shared" ref="U24" si="31">IF(K24=0,0,(T24/K24))</f>
        <v>3.4482758620689655E-2</v>
      </c>
      <c r="V24" s="25">
        <f>SUM(V20:V23)</f>
        <v>1</v>
      </c>
      <c r="W24" s="19">
        <f t="shared" ref="W24" si="32">IF(L24=0,0,(V24/L24))</f>
        <v>2.4390243902439025E-2</v>
      </c>
      <c r="X24" s="20">
        <f>SUM(X20:X23)</f>
        <v>2</v>
      </c>
      <c r="Y24" s="54">
        <f t="shared" ref="Y24" si="33">IF(M24=0,0,(X24/M24))</f>
        <v>2.8571428571428571E-2</v>
      </c>
    </row>
    <row r="25" spans="1:25" ht="19.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row>
    <row r="26" spans="1:25" ht="18.75" customHeight="1" x14ac:dyDescent="0.25">
      <c r="A26" s="2" t="s">
        <v>75</v>
      </c>
      <c r="B26" s="2"/>
      <c r="C26" s="2"/>
      <c r="D26" s="2"/>
      <c r="E26" s="2"/>
      <c r="F26" s="2"/>
      <c r="G26" s="2"/>
      <c r="H26" s="2"/>
      <c r="I26" s="2"/>
      <c r="J26" s="2"/>
      <c r="K26" s="2"/>
      <c r="L26" s="2"/>
      <c r="M26" s="2"/>
      <c r="N26" s="2"/>
      <c r="O26" s="2"/>
      <c r="P26" s="2"/>
      <c r="Q26" s="2"/>
      <c r="R26" s="2"/>
      <c r="S26" s="2"/>
      <c r="T26" s="2"/>
      <c r="U26" s="2"/>
      <c r="V26" s="2"/>
      <c r="W26" s="2"/>
      <c r="X26" s="2"/>
      <c r="Y26" s="2"/>
    </row>
    <row r="27" spans="1:25" ht="21.75" customHeight="1" x14ac:dyDescent="0.25">
      <c r="A27" s="1" t="s">
        <v>67</v>
      </c>
    </row>
    <row r="28" spans="1:25" x14ac:dyDescent="0.25">
      <c r="A28" s="1" t="s">
        <v>68</v>
      </c>
    </row>
    <row r="29" spans="1:25" x14ac:dyDescent="0.25">
      <c r="A29" s="1" t="s">
        <v>69</v>
      </c>
    </row>
    <row r="30" spans="1:25" x14ac:dyDescent="0.25">
      <c r="A30" s="1" t="s">
        <v>70</v>
      </c>
    </row>
    <row r="31" spans="1:25" x14ac:dyDescent="0.25">
      <c r="A31" s="1" t="s">
        <v>71</v>
      </c>
    </row>
    <row r="32" spans="1:25" x14ac:dyDescent="0.25">
      <c r="A32" s="1" t="s">
        <v>72</v>
      </c>
    </row>
    <row r="33" spans="1:1" x14ac:dyDescent="0.25">
      <c r="A33" s="1" t="s">
        <v>73</v>
      </c>
    </row>
    <row r="34" spans="1:1" x14ac:dyDescent="0.25">
      <c r="A34" s="1" t="s">
        <v>74</v>
      </c>
    </row>
    <row r="36" spans="1:1" x14ac:dyDescent="0.25">
      <c r="A36" s="1" t="s">
        <v>76</v>
      </c>
    </row>
    <row r="37" spans="1:1" x14ac:dyDescent="0.25">
      <c r="A37" s="1" t="s">
        <v>77</v>
      </c>
    </row>
    <row r="38" spans="1:1" x14ac:dyDescent="0.25">
      <c r="A38" s="1" t="s">
        <v>78</v>
      </c>
    </row>
    <row r="39" spans="1:1" x14ac:dyDescent="0.25">
      <c r="A39" s="1" t="s">
        <v>79</v>
      </c>
    </row>
    <row r="40" spans="1:1" x14ac:dyDescent="0.25">
      <c r="A40" s="1" t="s">
        <v>80</v>
      </c>
    </row>
    <row r="41" spans="1:1" x14ac:dyDescent="0.25">
      <c r="A41" s="1" t="s">
        <v>81</v>
      </c>
    </row>
    <row r="42" spans="1:1" x14ac:dyDescent="0.25">
      <c r="A42" s="1" t="s">
        <v>82</v>
      </c>
    </row>
  </sheetData>
  <mergeCells count="38">
    <mergeCell ref="C5:I5"/>
    <mergeCell ref="X5:AE5"/>
    <mergeCell ref="A2:AE2"/>
    <mergeCell ref="Z8:AE9"/>
    <mergeCell ref="A12:B12"/>
    <mergeCell ref="A5:B5"/>
    <mergeCell ref="V5:W5"/>
    <mergeCell ref="J6:K6"/>
    <mergeCell ref="A6:F6"/>
    <mergeCell ref="T8:Y9"/>
    <mergeCell ref="N8:S9"/>
    <mergeCell ref="K8:M9"/>
    <mergeCell ref="A8:B10"/>
    <mergeCell ref="C8:J10"/>
    <mergeCell ref="A15:B15"/>
    <mergeCell ref="C12:J12"/>
    <mergeCell ref="C15:J15"/>
    <mergeCell ref="A11:B11"/>
    <mergeCell ref="C11:J11"/>
    <mergeCell ref="A13:B13"/>
    <mergeCell ref="A14:B14"/>
    <mergeCell ref="C13:J13"/>
    <mergeCell ref="C14:J14"/>
    <mergeCell ref="A24:B24"/>
    <mergeCell ref="C24:J24"/>
    <mergeCell ref="T17:Y18"/>
    <mergeCell ref="A20:B20"/>
    <mergeCell ref="C20:J20"/>
    <mergeCell ref="A23:B23"/>
    <mergeCell ref="N17:S18"/>
    <mergeCell ref="C23:J23"/>
    <mergeCell ref="A17:B19"/>
    <mergeCell ref="C17:J19"/>
    <mergeCell ref="K17:M18"/>
    <mergeCell ref="A21:B21"/>
    <mergeCell ref="A22:B22"/>
    <mergeCell ref="C21:J21"/>
    <mergeCell ref="C22:J22"/>
  </mergeCells>
  <printOptions horizontalCentered="1"/>
  <pageMargins left="0.39370078740157483" right="0.39370078740157483" top="0.31496062992125984" bottom="0.19685039370078741" header="0" footer="0"/>
  <pageSetup paperSize="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97"/>
  <sheetViews>
    <sheetView topLeftCell="A4" workbookViewId="0">
      <selection activeCell="P13" sqref="P13"/>
    </sheetView>
  </sheetViews>
  <sheetFormatPr defaultRowHeight="15" x14ac:dyDescent="0.25"/>
  <cols>
    <col min="1" max="2" width="10.7109375" style="1" customWidth="1"/>
    <col min="3" max="3" width="7.5703125" style="1" customWidth="1"/>
    <col min="4" max="4" width="4.28515625" style="1" customWidth="1"/>
    <col min="5" max="5" width="2.5703125" style="1" customWidth="1"/>
    <col min="6" max="8" width="4.28515625" style="1" customWidth="1"/>
    <col min="9" max="9" width="6.7109375" style="1" customWidth="1"/>
    <col min="10" max="10" width="11.42578125" style="1" customWidth="1"/>
    <col min="11" max="14" width="5.7109375" style="1" customWidth="1"/>
    <col min="15" max="15" width="6.28515625" style="1" customWidth="1"/>
    <col min="16" max="16" width="5.7109375" style="1" customWidth="1"/>
    <col min="17" max="17" width="6.140625" style="1" customWidth="1"/>
    <col min="18" max="18" width="5.7109375" style="1" customWidth="1"/>
    <col min="19" max="19" width="6.28515625" style="1" customWidth="1"/>
    <col min="20" max="20" width="5.7109375" style="1" customWidth="1"/>
    <col min="21" max="21" width="6.85546875" style="1" bestFit="1" customWidth="1"/>
    <col min="22" max="22" width="5.7109375" style="1" customWidth="1"/>
    <col min="23" max="23" width="6.28515625" style="1" customWidth="1"/>
    <col min="24" max="24" width="5.7109375" style="1" customWidth="1"/>
    <col min="25" max="25" width="6.28515625" style="1" customWidth="1"/>
    <col min="26" max="16384" width="9.140625" style="1"/>
  </cols>
  <sheetData>
    <row r="2" spans="1:31" ht="22.5" customHeight="1" x14ac:dyDescent="0.25">
      <c r="A2" s="72" t="s">
        <v>27</v>
      </c>
      <c r="B2" s="72"/>
      <c r="C2" s="72"/>
      <c r="D2" s="72"/>
      <c r="E2" s="72"/>
      <c r="F2" s="72"/>
      <c r="G2" s="72"/>
      <c r="H2" s="72"/>
      <c r="I2" s="72"/>
      <c r="J2" s="72"/>
      <c r="K2" s="72"/>
      <c r="L2" s="72"/>
      <c r="M2" s="72"/>
      <c r="N2" s="72"/>
      <c r="O2" s="72"/>
      <c r="P2" s="72"/>
      <c r="Q2" s="72"/>
      <c r="R2" s="72"/>
      <c r="S2" s="72"/>
      <c r="T2" s="72"/>
      <c r="U2" s="72"/>
      <c r="V2" s="72"/>
      <c r="W2" s="72"/>
      <c r="X2" s="72"/>
      <c r="Y2" s="72"/>
    </row>
    <row r="3" spans="1:31" ht="7.5" customHeight="1" x14ac:dyDescent="0.25">
      <c r="A3" s="2"/>
      <c r="B3" s="2"/>
      <c r="C3" s="2"/>
      <c r="D3" s="2"/>
      <c r="E3" s="2"/>
      <c r="F3" s="2"/>
      <c r="G3" s="2"/>
      <c r="H3" s="2"/>
      <c r="I3" s="2"/>
      <c r="J3" s="2"/>
      <c r="K3" s="2"/>
      <c r="L3" s="2"/>
      <c r="M3" s="2"/>
      <c r="N3" s="2"/>
      <c r="O3" s="2"/>
      <c r="P3" s="2"/>
      <c r="Q3" s="2"/>
      <c r="R3" s="2"/>
      <c r="S3" s="2"/>
      <c r="T3" s="2"/>
      <c r="U3" s="2"/>
      <c r="V3" s="2"/>
      <c r="W3" s="2"/>
      <c r="X3" s="2"/>
      <c r="Y3" s="2"/>
    </row>
    <row r="4" spans="1:31" ht="11.25" customHeight="1" x14ac:dyDescent="0.25">
      <c r="A4" s="2"/>
      <c r="B4" s="2"/>
      <c r="C4" s="2"/>
      <c r="D4" s="2"/>
      <c r="E4" s="2"/>
      <c r="F4" s="2"/>
      <c r="G4" s="2"/>
      <c r="H4" s="2"/>
      <c r="I4" s="2"/>
      <c r="J4" s="2"/>
      <c r="K4" s="2"/>
      <c r="L4" s="2"/>
      <c r="M4" s="2"/>
      <c r="N4" s="2"/>
      <c r="O4" s="2"/>
      <c r="P4" s="2"/>
      <c r="Q4" s="2"/>
      <c r="R4" s="2"/>
      <c r="S4" s="2"/>
      <c r="T4" s="2"/>
      <c r="U4" s="2"/>
      <c r="V4" s="2"/>
      <c r="W4" s="2"/>
      <c r="X4" s="2"/>
      <c r="Y4" s="2"/>
    </row>
    <row r="5" spans="1:31" ht="11.25" customHeight="1" x14ac:dyDescent="0.25">
      <c r="A5" s="73" t="s">
        <v>8</v>
      </c>
      <c r="B5" s="73"/>
      <c r="C5" s="71" t="s">
        <v>144</v>
      </c>
      <c r="D5" s="71"/>
      <c r="E5" s="71"/>
      <c r="F5" s="71"/>
      <c r="G5" s="71"/>
      <c r="H5" s="71"/>
      <c r="I5" s="71"/>
      <c r="J5" s="3" t="s">
        <v>9</v>
      </c>
      <c r="K5" s="2"/>
      <c r="L5" s="2">
        <v>5990</v>
      </c>
      <c r="M5" s="2"/>
      <c r="N5" s="2"/>
      <c r="O5" s="2"/>
      <c r="P5" s="2"/>
      <c r="Q5" s="2"/>
      <c r="R5" s="2"/>
      <c r="S5" s="2"/>
      <c r="T5" s="3" t="s">
        <v>7</v>
      </c>
      <c r="U5" s="3"/>
      <c r="V5" s="36" t="s">
        <v>145</v>
      </c>
      <c r="W5" s="36"/>
      <c r="X5" s="36"/>
      <c r="AA5" s="36"/>
      <c r="AB5" s="36"/>
      <c r="AC5" s="36"/>
      <c r="AD5" s="36"/>
      <c r="AE5" s="36"/>
    </row>
    <row r="6" spans="1:31" ht="15" customHeight="1" x14ac:dyDescent="0.25">
      <c r="A6" s="75" t="s">
        <v>153</v>
      </c>
      <c r="B6" s="75"/>
      <c r="C6" s="75"/>
      <c r="D6" s="75"/>
      <c r="E6" s="75"/>
      <c r="F6" s="75"/>
      <c r="G6" s="3"/>
      <c r="I6" s="3"/>
      <c r="J6" s="74" t="s">
        <v>10</v>
      </c>
      <c r="K6" s="74"/>
      <c r="L6" t="s">
        <v>61</v>
      </c>
      <c r="S6" s="3"/>
      <c r="T6" s="3"/>
      <c r="U6" s="3"/>
      <c r="V6" s="3"/>
      <c r="W6" s="3"/>
      <c r="X6" s="3"/>
      <c r="Y6" s="3"/>
    </row>
    <row r="7" spans="1:31" ht="11.25" customHeight="1" x14ac:dyDescent="0.25">
      <c r="A7" s="3"/>
      <c r="B7" s="3"/>
      <c r="C7" s="3"/>
      <c r="D7" s="3"/>
      <c r="E7" s="3"/>
      <c r="F7" s="3"/>
      <c r="G7" s="3"/>
      <c r="H7" s="4"/>
      <c r="I7" s="4"/>
      <c r="J7" s="4"/>
      <c r="K7" s="4"/>
      <c r="L7" s="4"/>
      <c r="M7" s="4"/>
      <c r="N7" s="4"/>
      <c r="O7" s="4"/>
      <c r="P7" s="4"/>
      <c r="Q7" s="4"/>
      <c r="R7" s="4"/>
      <c r="S7" s="4"/>
      <c r="T7" s="4"/>
      <c r="U7" s="4"/>
      <c r="V7" s="4"/>
      <c r="W7" s="4"/>
      <c r="X7" s="4"/>
      <c r="Y7" s="4"/>
    </row>
    <row r="8" spans="1:31" ht="15" customHeight="1" x14ac:dyDescent="0.25">
      <c r="A8" s="65" t="s">
        <v>4</v>
      </c>
      <c r="B8" s="65"/>
      <c r="C8" s="65" t="s">
        <v>5</v>
      </c>
      <c r="D8" s="65"/>
      <c r="E8" s="65"/>
      <c r="F8" s="65"/>
      <c r="G8" s="65"/>
      <c r="H8" s="65"/>
      <c r="I8" s="65"/>
      <c r="J8" s="65"/>
      <c r="K8" s="65" t="s">
        <v>19</v>
      </c>
      <c r="L8" s="65"/>
      <c r="M8" s="65"/>
      <c r="N8" s="60" t="s">
        <v>63</v>
      </c>
      <c r="O8" s="60"/>
      <c r="P8" s="60"/>
      <c r="Q8" s="60"/>
      <c r="R8" s="60"/>
      <c r="S8" s="60"/>
      <c r="T8" s="60" t="s">
        <v>64</v>
      </c>
      <c r="U8" s="60"/>
      <c r="V8" s="60"/>
      <c r="W8" s="60"/>
      <c r="X8" s="60"/>
      <c r="Y8" s="60"/>
    </row>
    <row r="9" spans="1:31" ht="10.5" customHeight="1" x14ac:dyDescent="0.25">
      <c r="A9" s="65"/>
      <c r="B9" s="65"/>
      <c r="C9" s="65"/>
      <c r="D9" s="65"/>
      <c r="E9" s="65"/>
      <c r="F9" s="65"/>
      <c r="G9" s="65"/>
      <c r="H9" s="65"/>
      <c r="I9" s="65"/>
      <c r="J9" s="65"/>
      <c r="K9" s="65"/>
      <c r="L9" s="65"/>
      <c r="M9" s="65"/>
      <c r="N9" s="60"/>
      <c r="O9" s="60"/>
      <c r="P9" s="60"/>
      <c r="Q9" s="60"/>
      <c r="R9" s="60"/>
      <c r="S9" s="60"/>
      <c r="T9" s="60"/>
      <c r="U9" s="60"/>
      <c r="V9" s="60"/>
      <c r="W9" s="60"/>
      <c r="X9" s="60"/>
      <c r="Y9" s="60"/>
    </row>
    <row r="10" spans="1:31" ht="30" customHeight="1" x14ac:dyDescent="0.25">
      <c r="A10" s="65"/>
      <c r="B10" s="65"/>
      <c r="C10" s="65"/>
      <c r="D10" s="65"/>
      <c r="E10" s="65"/>
      <c r="F10" s="65"/>
      <c r="G10" s="65"/>
      <c r="H10" s="65"/>
      <c r="I10" s="65"/>
      <c r="J10" s="65"/>
      <c r="K10" s="7" t="s">
        <v>1</v>
      </c>
      <c r="L10" s="7" t="s">
        <v>2</v>
      </c>
      <c r="M10" s="20" t="s">
        <v>3</v>
      </c>
      <c r="N10" s="7" t="s">
        <v>1</v>
      </c>
      <c r="O10" s="18" t="s">
        <v>0</v>
      </c>
      <c r="P10" s="7" t="s">
        <v>2</v>
      </c>
      <c r="Q10" s="18" t="s">
        <v>0</v>
      </c>
      <c r="R10" s="20" t="s">
        <v>3</v>
      </c>
      <c r="S10" s="18" t="s">
        <v>0</v>
      </c>
      <c r="T10" s="7" t="s">
        <v>1</v>
      </c>
      <c r="U10" s="18" t="s">
        <v>0</v>
      </c>
      <c r="V10" s="7" t="s">
        <v>2</v>
      </c>
      <c r="W10" s="18" t="s">
        <v>0</v>
      </c>
      <c r="X10" s="20" t="s">
        <v>3</v>
      </c>
      <c r="Y10" s="18" t="s">
        <v>0</v>
      </c>
    </row>
    <row r="11" spans="1:31" ht="30" customHeight="1" x14ac:dyDescent="0.25">
      <c r="A11" s="61" t="s">
        <v>143</v>
      </c>
      <c r="B11" s="61"/>
      <c r="C11" s="62" t="s">
        <v>140</v>
      </c>
      <c r="D11" s="63"/>
      <c r="E11" s="63"/>
      <c r="F11" s="63"/>
      <c r="G11" s="63"/>
      <c r="H11" s="63"/>
      <c r="I11" s="63"/>
      <c r="J11" s="64"/>
      <c r="K11" s="28">
        <f>'4a'!N11</f>
        <v>24</v>
      </c>
      <c r="L11" s="28">
        <f>'4a'!P11</f>
        <v>0</v>
      </c>
      <c r="M11" s="29">
        <f>K11+L11</f>
        <v>24</v>
      </c>
      <c r="N11" s="28">
        <v>3</v>
      </c>
      <c r="O11" s="19">
        <f>IF(K11=0,0,(N11/K11))</f>
        <v>0.125</v>
      </c>
      <c r="P11" s="28">
        <v>0</v>
      </c>
      <c r="Q11" s="19">
        <f>IF(L11=0,0,(P11/L11))</f>
        <v>0</v>
      </c>
      <c r="R11" s="29">
        <f>N11+P11</f>
        <v>3</v>
      </c>
      <c r="S11" s="19">
        <f>IF(M11=0,0,(R11/M11))</f>
        <v>0.125</v>
      </c>
      <c r="T11" s="28">
        <v>1</v>
      </c>
      <c r="U11" s="19">
        <f>IF(K11=0,0,(T11/K11))</f>
        <v>4.1666666666666664E-2</v>
      </c>
      <c r="V11" s="28">
        <v>0</v>
      </c>
      <c r="W11" s="19">
        <f>IF(L11=0,0,(V11/L11))</f>
        <v>0</v>
      </c>
      <c r="X11" s="29">
        <f>T11+V11</f>
        <v>1</v>
      </c>
      <c r="Y11" s="19">
        <f>IF(M11=0,0,(X11/M11))</f>
        <v>4.1666666666666664E-2</v>
      </c>
    </row>
    <row r="12" spans="1:31" ht="30" customHeight="1" x14ac:dyDescent="0.25">
      <c r="A12" s="62" t="s">
        <v>141</v>
      </c>
      <c r="B12" s="64"/>
      <c r="C12" s="68" t="s">
        <v>138</v>
      </c>
      <c r="D12" s="69"/>
      <c r="E12" s="69"/>
      <c r="F12" s="69"/>
      <c r="G12" s="69"/>
      <c r="H12" s="69"/>
      <c r="I12" s="69"/>
      <c r="J12" s="70"/>
      <c r="K12" s="34">
        <f>'4a'!N12</f>
        <v>3</v>
      </c>
      <c r="L12" s="34">
        <f>'4a'!P12</f>
        <v>7</v>
      </c>
      <c r="M12" s="29">
        <f>K12+L12</f>
        <v>10</v>
      </c>
      <c r="N12" s="28">
        <v>0</v>
      </c>
      <c r="O12" s="19">
        <f t="shared" ref="O12" si="0">IF(K12=0,0,(N12/K12))</f>
        <v>0</v>
      </c>
      <c r="P12" s="28">
        <v>0</v>
      </c>
      <c r="Q12" s="19">
        <f t="shared" ref="Q12" si="1">IF(L12=0,0,(P12/L12))</f>
        <v>0</v>
      </c>
      <c r="R12" s="29">
        <f>N12+P12</f>
        <v>0</v>
      </c>
      <c r="S12" s="19">
        <f t="shared" ref="S12" si="2">IF(M12=0,0,(R12/M12))</f>
        <v>0</v>
      </c>
      <c r="T12" s="28">
        <v>0</v>
      </c>
      <c r="U12" s="19">
        <f t="shared" ref="U12" si="3">IF(K12=0,0,(T12/K12))</f>
        <v>0</v>
      </c>
      <c r="V12" s="28">
        <v>1</v>
      </c>
      <c r="W12" s="19">
        <f t="shared" ref="W12" si="4">IF(L12=0,0,(V12/L12))</f>
        <v>0.14285714285714285</v>
      </c>
      <c r="X12" s="29">
        <f>T12+V12</f>
        <v>1</v>
      </c>
      <c r="Y12" s="19">
        <f t="shared" ref="Y12" si="5">IF(M12=0,0,(X12/M12))</f>
        <v>0.1</v>
      </c>
    </row>
    <row r="13" spans="1:31" ht="30" customHeight="1" x14ac:dyDescent="0.25">
      <c r="A13" s="66" t="s">
        <v>151</v>
      </c>
      <c r="B13" s="67"/>
      <c r="C13" s="62" t="s">
        <v>150</v>
      </c>
      <c r="D13" s="63"/>
      <c r="E13" s="63"/>
      <c r="F13" s="63"/>
      <c r="G13" s="63"/>
      <c r="H13" s="63"/>
      <c r="I13" s="63"/>
      <c r="J13" s="64"/>
      <c r="K13" s="34">
        <f>'4a'!N13</f>
        <v>0</v>
      </c>
      <c r="L13" s="34">
        <f>'4a'!P13</f>
        <v>18</v>
      </c>
      <c r="M13" s="20">
        <f>K13+L13</f>
        <v>18</v>
      </c>
      <c r="N13" s="7">
        <v>0</v>
      </c>
      <c r="O13" s="19">
        <f>IF(K13=0,0,(N13/K13))</f>
        <v>0</v>
      </c>
      <c r="P13" s="7">
        <v>2</v>
      </c>
      <c r="Q13" s="19">
        <f>IF(L13=0,0,(P13/L13))</f>
        <v>0.1111111111111111</v>
      </c>
      <c r="R13" s="20">
        <f>N13+P13</f>
        <v>2</v>
      </c>
      <c r="S13" s="19">
        <f>IF(M13=0,0,(R13/M13))</f>
        <v>0.1111111111111111</v>
      </c>
      <c r="T13" s="7">
        <v>0</v>
      </c>
      <c r="U13" s="19">
        <f>IF(K13=0,0,(T13/K13))</f>
        <v>0</v>
      </c>
      <c r="V13" s="7">
        <v>3</v>
      </c>
      <c r="W13" s="19">
        <f>IF(L13=0,0,(V13/L13))</f>
        <v>0.16666666666666666</v>
      </c>
      <c r="X13" s="20">
        <f>T13+V13</f>
        <v>3</v>
      </c>
      <c r="Y13" s="19">
        <f>IF(M13=0,0,(X13/M13))</f>
        <v>0.16666666666666666</v>
      </c>
    </row>
    <row r="14" spans="1:31" ht="30" customHeight="1" x14ac:dyDescent="0.25">
      <c r="A14" s="62" t="s">
        <v>142</v>
      </c>
      <c r="B14" s="64"/>
      <c r="C14" s="62" t="s">
        <v>139</v>
      </c>
      <c r="D14" s="63"/>
      <c r="E14" s="63"/>
      <c r="F14" s="63"/>
      <c r="G14" s="63"/>
      <c r="H14" s="63"/>
      <c r="I14" s="63"/>
      <c r="J14" s="64"/>
      <c r="K14" s="34">
        <f>'4a'!N14</f>
        <v>1</v>
      </c>
      <c r="L14" s="34">
        <f>'4a'!P14</f>
        <v>8</v>
      </c>
      <c r="M14" s="20">
        <f>K14+L14</f>
        <v>9</v>
      </c>
      <c r="N14" s="7">
        <v>0</v>
      </c>
      <c r="O14" s="19">
        <f t="shared" ref="O14:O15" si="6">IF(K14=0,0,(N14/K14))</f>
        <v>0</v>
      </c>
      <c r="P14" s="7">
        <v>1</v>
      </c>
      <c r="Q14" s="19">
        <f t="shared" ref="Q14:Q15" si="7">IF(L14=0,0,(P14/L14))</f>
        <v>0.125</v>
      </c>
      <c r="R14" s="20">
        <f>N14+P14</f>
        <v>1</v>
      </c>
      <c r="S14" s="19">
        <f t="shared" ref="S14" si="8">IF(M14=0,0,(R14/M14))</f>
        <v>0.1111111111111111</v>
      </c>
      <c r="T14" s="7">
        <v>0</v>
      </c>
      <c r="U14" s="19">
        <f t="shared" ref="U14:U15" si="9">IF(K14=0,0,(T14/K14))</f>
        <v>0</v>
      </c>
      <c r="V14" s="7">
        <v>0</v>
      </c>
      <c r="W14" s="19">
        <f t="shared" ref="W14:W15" si="10">IF(L14=0,0,(V14/L14))</f>
        <v>0</v>
      </c>
      <c r="X14" s="20">
        <f>T14+V14</f>
        <v>0</v>
      </c>
      <c r="Y14" s="19">
        <f t="shared" ref="Y14:Y15" si="11">IF(M14=0,0,(X14/M14))</f>
        <v>0</v>
      </c>
    </row>
    <row r="15" spans="1:31" ht="22.5" customHeight="1" x14ac:dyDescent="0.25">
      <c r="A15" s="58"/>
      <c r="B15" s="58"/>
      <c r="C15" s="59" t="s">
        <v>6</v>
      </c>
      <c r="D15" s="59"/>
      <c r="E15" s="59"/>
      <c r="F15" s="59"/>
      <c r="G15" s="59"/>
      <c r="H15" s="59"/>
      <c r="I15" s="59"/>
      <c r="J15" s="59"/>
      <c r="K15" s="22">
        <f>SUM(K11:K14)</f>
        <v>28</v>
      </c>
      <c r="L15" s="22">
        <f>SUM(L11:L14)</f>
        <v>33</v>
      </c>
      <c r="M15" s="22">
        <f>SUM(M11:M14)</f>
        <v>61</v>
      </c>
      <c r="N15" s="22">
        <f>SUM(N11:N14)</f>
        <v>3</v>
      </c>
      <c r="O15" s="19">
        <f t="shared" si="6"/>
        <v>0.10714285714285714</v>
      </c>
      <c r="P15" s="22">
        <f>SUM(P11:P14)</f>
        <v>3</v>
      </c>
      <c r="Q15" s="19">
        <f t="shared" si="7"/>
        <v>9.0909090909090912E-2</v>
      </c>
      <c r="R15" s="22">
        <f>SUM(R11:R14)</f>
        <v>6</v>
      </c>
      <c r="S15" s="19">
        <f>IF(M15=0,0,(R15/M15))</f>
        <v>9.8360655737704916E-2</v>
      </c>
      <c r="T15" s="22">
        <f>SUM(T11:T14)</f>
        <v>1</v>
      </c>
      <c r="U15" s="19">
        <f t="shared" si="9"/>
        <v>3.5714285714285712E-2</v>
      </c>
      <c r="V15" s="22">
        <f>SUM(V11:V14)</f>
        <v>4</v>
      </c>
      <c r="W15" s="19">
        <f t="shared" si="10"/>
        <v>0.12121212121212122</v>
      </c>
      <c r="X15" s="22">
        <f>SUM(X13:X14)</f>
        <v>3</v>
      </c>
      <c r="Y15" s="19">
        <f t="shared" si="11"/>
        <v>4.9180327868852458E-2</v>
      </c>
    </row>
    <row r="16" spans="1:31" ht="26.2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5">
      <c r="A17" s="65" t="s">
        <v>4</v>
      </c>
      <c r="B17" s="65"/>
      <c r="C17" s="65" t="s">
        <v>5</v>
      </c>
      <c r="D17" s="65"/>
      <c r="E17" s="65"/>
      <c r="F17" s="65"/>
      <c r="G17" s="65"/>
      <c r="H17" s="65"/>
      <c r="I17" s="65"/>
      <c r="J17" s="65"/>
      <c r="K17" s="65" t="s">
        <v>19</v>
      </c>
      <c r="L17" s="65"/>
      <c r="M17" s="65"/>
      <c r="N17" s="60" t="s">
        <v>65</v>
      </c>
      <c r="O17" s="60"/>
      <c r="P17" s="60"/>
      <c r="Q17" s="60"/>
      <c r="R17" s="60"/>
      <c r="S17" s="60"/>
      <c r="T17" s="60" t="s">
        <v>66</v>
      </c>
      <c r="U17" s="60"/>
      <c r="V17" s="60"/>
      <c r="W17" s="60"/>
      <c r="X17" s="60"/>
      <c r="Y17" s="60"/>
    </row>
    <row r="18" spans="1:25" ht="10.5" customHeight="1" x14ac:dyDescent="0.25">
      <c r="A18" s="65"/>
      <c r="B18" s="65"/>
      <c r="C18" s="65"/>
      <c r="D18" s="65"/>
      <c r="E18" s="65"/>
      <c r="F18" s="65"/>
      <c r="G18" s="65"/>
      <c r="H18" s="65"/>
      <c r="I18" s="65"/>
      <c r="J18" s="65"/>
      <c r="K18" s="65"/>
      <c r="L18" s="65"/>
      <c r="M18" s="65"/>
      <c r="N18" s="60"/>
      <c r="O18" s="60"/>
      <c r="P18" s="60"/>
      <c r="Q18" s="60"/>
      <c r="R18" s="60"/>
      <c r="S18" s="60"/>
      <c r="T18" s="60"/>
      <c r="U18" s="60"/>
      <c r="V18" s="60"/>
      <c r="W18" s="60"/>
      <c r="X18" s="60"/>
      <c r="Y18" s="60"/>
    </row>
    <row r="19" spans="1:25" ht="25.5" x14ac:dyDescent="0.25">
      <c r="A19" s="65"/>
      <c r="B19" s="65"/>
      <c r="C19" s="65"/>
      <c r="D19" s="65"/>
      <c r="E19" s="65"/>
      <c r="F19" s="65"/>
      <c r="G19" s="65"/>
      <c r="H19" s="65"/>
      <c r="I19" s="65"/>
      <c r="J19" s="65"/>
      <c r="K19" s="20" t="s">
        <v>1</v>
      </c>
      <c r="L19" s="20" t="s">
        <v>2</v>
      </c>
      <c r="M19" s="20" t="s">
        <v>3</v>
      </c>
      <c r="N19" s="7" t="s">
        <v>1</v>
      </c>
      <c r="O19" s="18" t="s">
        <v>0</v>
      </c>
      <c r="P19" s="7" t="s">
        <v>2</v>
      </c>
      <c r="Q19" s="18" t="s">
        <v>0</v>
      </c>
      <c r="R19" s="20" t="s">
        <v>3</v>
      </c>
      <c r="S19" s="18" t="s">
        <v>0</v>
      </c>
      <c r="T19" s="7" t="s">
        <v>1</v>
      </c>
      <c r="U19" s="18" t="s">
        <v>0</v>
      </c>
      <c r="V19" s="7" t="s">
        <v>2</v>
      </c>
      <c r="W19" s="18" t="s">
        <v>0</v>
      </c>
      <c r="X19" s="20" t="s">
        <v>3</v>
      </c>
      <c r="Y19" s="18" t="s">
        <v>0</v>
      </c>
    </row>
    <row r="20" spans="1:25" s="33" customFormat="1" ht="30" customHeight="1" x14ac:dyDescent="0.25">
      <c r="A20" s="77" t="str">
        <f>A11</f>
        <v>481 - Ciências Informáticas</v>
      </c>
      <c r="B20" s="77"/>
      <c r="C20" s="77" t="str">
        <f>C11</f>
        <v>Técnico de Gestão e Programação de Sistemas Informáticos</v>
      </c>
      <c r="D20" s="77"/>
      <c r="E20" s="77"/>
      <c r="F20" s="77"/>
      <c r="G20" s="77"/>
      <c r="H20" s="77"/>
      <c r="I20" s="77"/>
      <c r="J20" s="77"/>
      <c r="K20" s="18">
        <f t="shared" ref="K20:L23" si="12">K11</f>
        <v>24</v>
      </c>
      <c r="L20" s="18">
        <f t="shared" si="12"/>
        <v>0</v>
      </c>
      <c r="M20" s="18">
        <f>K20+L20</f>
        <v>24</v>
      </c>
      <c r="N20" s="30">
        <v>2</v>
      </c>
      <c r="O20" s="32">
        <f>IF(K20=0,0,(N20/K20))</f>
        <v>8.3333333333333329E-2</v>
      </c>
      <c r="P20" s="30">
        <v>0</v>
      </c>
      <c r="Q20" s="32">
        <f>IF(L20=0,0,(P20/L20))</f>
        <v>0</v>
      </c>
      <c r="R20" s="18">
        <f>N20+P20</f>
        <v>2</v>
      </c>
      <c r="S20" s="32">
        <f>IF(M20=0,0,(R20/M20))</f>
        <v>8.3333333333333329E-2</v>
      </c>
      <c r="T20" s="30">
        <v>2</v>
      </c>
      <c r="U20" s="32">
        <f>IF(K20=0,0,(T20/K20))</f>
        <v>8.3333333333333329E-2</v>
      </c>
      <c r="V20" s="30">
        <v>0</v>
      </c>
      <c r="W20" s="32">
        <f>IF(L20=0,0,(V20/L20))</f>
        <v>0</v>
      </c>
      <c r="X20" s="18">
        <f>T20+V20</f>
        <v>2</v>
      </c>
      <c r="Y20" s="32">
        <f>IF(M20=0,0,(X20/M20))</f>
        <v>8.3333333333333329E-2</v>
      </c>
    </row>
    <row r="21" spans="1:25" s="33" customFormat="1" ht="30" customHeight="1" x14ac:dyDescent="0.25">
      <c r="A21" s="77" t="str">
        <f>A12</f>
        <v>214 - Design</v>
      </c>
      <c r="B21" s="77"/>
      <c r="C21" s="78" t="str">
        <f>C12</f>
        <v>Técnico de Design - Design de Equipamentos</v>
      </c>
      <c r="D21" s="79"/>
      <c r="E21" s="79"/>
      <c r="F21" s="79"/>
      <c r="G21" s="79"/>
      <c r="H21" s="79"/>
      <c r="I21" s="79"/>
      <c r="J21" s="80"/>
      <c r="K21" s="18">
        <f t="shared" si="12"/>
        <v>3</v>
      </c>
      <c r="L21" s="18">
        <f t="shared" si="12"/>
        <v>7</v>
      </c>
      <c r="M21" s="18">
        <f>K21+L21</f>
        <v>10</v>
      </c>
      <c r="N21" s="30">
        <v>0</v>
      </c>
      <c r="O21" s="32">
        <f t="shared" ref="O21" si="13">IF(K21=0,0,(N21/K21))</f>
        <v>0</v>
      </c>
      <c r="P21" s="30">
        <v>0</v>
      </c>
      <c r="Q21" s="32">
        <f t="shared" ref="Q21" si="14">IF(L21=0,0,(P21/L21))</f>
        <v>0</v>
      </c>
      <c r="R21" s="18">
        <f>N21+P21</f>
        <v>0</v>
      </c>
      <c r="S21" s="32">
        <f t="shared" ref="S21" si="15">IF(M21=0,0,(R21/M21))</f>
        <v>0</v>
      </c>
      <c r="T21" s="30">
        <v>0</v>
      </c>
      <c r="U21" s="32">
        <f t="shared" ref="U21" si="16">IF(K21=0,0,(T21/K21))</f>
        <v>0</v>
      </c>
      <c r="V21" s="30">
        <v>1</v>
      </c>
      <c r="W21" s="32">
        <f t="shared" ref="W21" si="17">IF(L21=0,0,(V21/L21))</f>
        <v>0.14285714285714285</v>
      </c>
      <c r="X21" s="18">
        <f>T21+V21</f>
        <v>1</v>
      </c>
      <c r="Y21" s="32">
        <f t="shared" ref="Y21" si="18">IF(M21=0,0,(X21/M21))</f>
        <v>0.1</v>
      </c>
    </row>
    <row r="22" spans="1:25" s="33" customFormat="1" ht="30" customHeight="1" x14ac:dyDescent="0.25">
      <c r="A22" s="77" t="str">
        <f>A13</f>
        <v>761 - Serviços de Apoio a Crianças e Jovens</v>
      </c>
      <c r="B22" s="77"/>
      <c r="C22" s="77" t="str">
        <f>C13</f>
        <v>Técnico de Apoio à Infância</v>
      </c>
      <c r="D22" s="77"/>
      <c r="E22" s="77"/>
      <c r="F22" s="77"/>
      <c r="G22" s="77"/>
      <c r="H22" s="77"/>
      <c r="I22" s="77"/>
      <c r="J22" s="77"/>
      <c r="K22" s="18">
        <f t="shared" si="12"/>
        <v>0</v>
      </c>
      <c r="L22" s="18">
        <f t="shared" si="12"/>
        <v>18</v>
      </c>
      <c r="M22" s="18">
        <f>K22+L22</f>
        <v>18</v>
      </c>
      <c r="N22" s="30">
        <v>0</v>
      </c>
      <c r="O22" s="32">
        <f>IF(K22=0,0,(N22/K22))</f>
        <v>0</v>
      </c>
      <c r="P22" s="30">
        <v>2</v>
      </c>
      <c r="Q22" s="32">
        <f>IF(L22=0,0,(P22/L22))</f>
        <v>0.1111111111111111</v>
      </c>
      <c r="R22" s="18">
        <f>N22+P22</f>
        <v>2</v>
      </c>
      <c r="S22" s="32">
        <f>IF(M22=0,0,(R22/M22))</f>
        <v>0.1111111111111111</v>
      </c>
      <c r="T22" s="30">
        <v>0</v>
      </c>
      <c r="U22" s="32">
        <f>IF(K22=0,0,(T22/K22))</f>
        <v>0</v>
      </c>
      <c r="V22" s="30">
        <v>3</v>
      </c>
      <c r="W22" s="32">
        <f>IF(L22=0,0,(V22/L22))</f>
        <v>0.16666666666666666</v>
      </c>
      <c r="X22" s="18">
        <f>T22+V22</f>
        <v>3</v>
      </c>
      <c r="Y22" s="32">
        <f>IF(M22=0,0,(X22/M22))</f>
        <v>0.16666666666666666</v>
      </c>
    </row>
    <row r="23" spans="1:25" s="33" customFormat="1" ht="30" customHeight="1" x14ac:dyDescent="0.25">
      <c r="A23" s="77" t="str">
        <f>A14</f>
        <v>345 - Gestão e Administração</v>
      </c>
      <c r="B23" s="77"/>
      <c r="C23" s="78" t="str">
        <f>C14</f>
        <v>Técnico de Gestão</v>
      </c>
      <c r="D23" s="79"/>
      <c r="E23" s="79"/>
      <c r="F23" s="79"/>
      <c r="G23" s="79"/>
      <c r="H23" s="79"/>
      <c r="I23" s="79"/>
      <c r="J23" s="80"/>
      <c r="K23" s="18">
        <f t="shared" si="12"/>
        <v>1</v>
      </c>
      <c r="L23" s="18">
        <f t="shared" si="12"/>
        <v>8</v>
      </c>
      <c r="M23" s="18">
        <f>K23+L23</f>
        <v>9</v>
      </c>
      <c r="N23" s="30">
        <v>0</v>
      </c>
      <c r="O23" s="32">
        <f t="shared" ref="O23:O24" si="19">IF(K23=0,0,(N23/K23))</f>
        <v>0</v>
      </c>
      <c r="P23" s="30">
        <v>0</v>
      </c>
      <c r="Q23" s="32">
        <f t="shared" ref="Q23:Q24" si="20">IF(L23=0,0,(P23/L23))</f>
        <v>0</v>
      </c>
      <c r="R23" s="18">
        <f>N23+P23</f>
        <v>0</v>
      </c>
      <c r="S23" s="32">
        <f t="shared" ref="S23:S24" si="21">IF(M23=0,0,(R23/M23))</f>
        <v>0</v>
      </c>
      <c r="T23" s="30">
        <v>0</v>
      </c>
      <c r="U23" s="32">
        <f t="shared" ref="U23:U24" si="22">IF(K23=0,0,(T23/K23))</f>
        <v>0</v>
      </c>
      <c r="V23" s="30">
        <v>1</v>
      </c>
      <c r="W23" s="32">
        <f t="shared" ref="W23:W24" si="23">IF(L23=0,0,(V23/L23))</f>
        <v>0.125</v>
      </c>
      <c r="X23" s="18">
        <f>T23+V23</f>
        <v>1</v>
      </c>
      <c r="Y23" s="32">
        <f t="shared" ref="Y23:Y24" si="24">IF(M23=0,0,(X23/M23))</f>
        <v>0.1111111111111111</v>
      </c>
    </row>
    <row r="24" spans="1:25" ht="23.25" customHeight="1" x14ac:dyDescent="0.25">
      <c r="A24" s="58"/>
      <c r="B24" s="58"/>
      <c r="C24" s="59" t="s">
        <v>6</v>
      </c>
      <c r="D24" s="59"/>
      <c r="E24" s="59"/>
      <c r="F24" s="59"/>
      <c r="G24" s="59"/>
      <c r="H24" s="59"/>
      <c r="I24" s="59"/>
      <c r="J24" s="59"/>
      <c r="K24" s="22">
        <f>SUM(K20:K23)</f>
        <v>28</v>
      </c>
      <c r="L24" s="22">
        <f>SUM(L20:L23)</f>
        <v>33</v>
      </c>
      <c r="M24" s="22">
        <f>SUM(M20:M23)</f>
        <v>61</v>
      </c>
      <c r="N24" s="22">
        <f>SUM(N20:N23)</f>
        <v>2</v>
      </c>
      <c r="O24" s="19">
        <f t="shared" si="19"/>
        <v>7.1428571428571425E-2</v>
      </c>
      <c r="P24" s="22">
        <f>SUM(P20:P23)</f>
        <v>2</v>
      </c>
      <c r="Q24" s="19">
        <f t="shared" si="20"/>
        <v>6.0606060606060608E-2</v>
      </c>
      <c r="R24" s="22">
        <f>SUM(R20:R23)</f>
        <v>4</v>
      </c>
      <c r="S24" s="19">
        <f t="shared" si="21"/>
        <v>6.5573770491803282E-2</v>
      </c>
      <c r="T24" s="22">
        <f>SUM(T20:T23)</f>
        <v>2</v>
      </c>
      <c r="U24" s="19">
        <f t="shared" si="22"/>
        <v>7.1428571428571425E-2</v>
      </c>
      <c r="V24" s="22">
        <f>SUM(V20:V23)</f>
        <v>5</v>
      </c>
      <c r="W24" s="19">
        <f t="shared" si="23"/>
        <v>0.15151515151515152</v>
      </c>
      <c r="X24" s="22">
        <f>SUM(X20:X23)</f>
        <v>7</v>
      </c>
      <c r="Y24" s="19">
        <f t="shared" si="24"/>
        <v>0.11475409836065574</v>
      </c>
    </row>
    <row r="25" spans="1:25" ht="26.25" customHeight="1" x14ac:dyDescent="0.25">
      <c r="A25" s="2"/>
      <c r="B25" s="2"/>
      <c r="C25" s="2"/>
      <c r="D25" s="2"/>
      <c r="E25" s="2"/>
      <c r="F25" s="2"/>
      <c r="G25" s="2"/>
      <c r="H25" s="2"/>
      <c r="I25" s="2"/>
      <c r="J25" s="2"/>
      <c r="K25" s="2"/>
      <c r="L25" s="2"/>
      <c r="M25" s="2"/>
      <c r="N25" s="2"/>
      <c r="O25" s="2"/>
      <c r="P25" s="2"/>
      <c r="Q25" s="23"/>
      <c r="R25" s="2"/>
      <c r="S25" s="2"/>
      <c r="T25" s="2"/>
      <c r="U25" s="2"/>
      <c r="V25" s="2"/>
      <c r="W25" s="2"/>
      <c r="X25" s="2"/>
      <c r="Y25" s="2"/>
    </row>
    <row r="26" spans="1:25" x14ac:dyDescent="0.25">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5">
      <c r="A27" s="65" t="s">
        <v>4</v>
      </c>
      <c r="B27" s="65"/>
      <c r="C27" s="65" t="s">
        <v>5</v>
      </c>
      <c r="D27" s="65"/>
      <c r="E27" s="65"/>
      <c r="F27" s="65"/>
      <c r="G27" s="65"/>
      <c r="H27" s="65"/>
      <c r="I27" s="65"/>
      <c r="J27" s="65"/>
      <c r="K27" s="65" t="s">
        <v>19</v>
      </c>
      <c r="L27" s="65"/>
      <c r="M27" s="65"/>
      <c r="N27" s="60" t="s">
        <v>26</v>
      </c>
      <c r="O27" s="60"/>
      <c r="P27" s="60"/>
      <c r="Q27" s="60"/>
      <c r="R27" s="60"/>
      <c r="S27" s="60"/>
      <c r="T27" s="60" t="s">
        <v>62</v>
      </c>
      <c r="U27" s="60"/>
      <c r="V27" s="60"/>
      <c r="W27" s="60"/>
      <c r="X27" s="60"/>
      <c r="Y27" s="60"/>
    </row>
    <row r="28" spans="1:25" ht="10.5" customHeight="1" x14ac:dyDescent="0.25">
      <c r="A28" s="65"/>
      <c r="B28" s="65"/>
      <c r="C28" s="65"/>
      <c r="D28" s="65"/>
      <c r="E28" s="65"/>
      <c r="F28" s="65"/>
      <c r="G28" s="65"/>
      <c r="H28" s="65"/>
      <c r="I28" s="65"/>
      <c r="J28" s="65"/>
      <c r="K28" s="65"/>
      <c r="L28" s="65"/>
      <c r="M28" s="65"/>
      <c r="N28" s="60"/>
      <c r="O28" s="60"/>
      <c r="P28" s="60"/>
      <c r="Q28" s="60"/>
      <c r="R28" s="60"/>
      <c r="S28" s="60"/>
      <c r="T28" s="60"/>
      <c r="U28" s="60"/>
      <c r="V28" s="60"/>
      <c r="W28" s="60"/>
      <c r="X28" s="60"/>
      <c r="Y28" s="60"/>
    </row>
    <row r="29" spans="1:25" ht="25.5" x14ac:dyDescent="0.25">
      <c r="A29" s="65"/>
      <c r="B29" s="65"/>
      <c r="C29" s="65"/>
      <c r="D29" s="65"/>
      <c r="E29" s="65"/>
      <c r="F29" s="65"/>
      <c r="G29" s="65"/>
      <c r="H29" s="65"/>
      <c r="I29" s="65"/>
      <c r="J29" s="65"/>
      <c r="K29" s="20" t="s">
        <v>1</v>
      </c>
      <c r="L29" s="20" t="s">
        <v>2</v>
      </c>
      <c r="M29" s="20" t="s">
        <v>3</v>
      </c>
      <c r="N29" s="20" t="s">
        <v>1</v>
      </c>
      <c r="O29" s="18" t="s">
        <v>0</v>
      </c>
      <c r="P29" s="20" t="s">
        <v>2</v>
      </c>
      <c r="Q29" s="18" t="s">
        <v>0</v>
      </c>
      <c r="R29" s="20" t="s">
        <v>3</v>
      </c>
      <c r="S29" s="18" t="s">
        <v>0</v>
      </c>
      <c r="T29" s="7" t="s">
        <v>1</v>
      </c>
      <c r="U29" s="18" t="s">
        <v>0</v>
      </c>
      <c r="V29" s="7" t="s">
        <v>2</v>
      </c>
      <c r="W29" s="18" t="s">
        <v>0</v>
      </c>
      <c r="X29" s="20" t="s">
        <v>3</v>
      </c>
      <c r="Y29" s="18" t="s">
        <v>0</v>
      </c>
    </row>
    <row r="30" spans="1:25" ht="30" customHeight="1" x14ac:dyDescent="0.25">
      <c r="A30" s="77" t="str">
        <f>A11</f>
        <v>481 - Ciências Informáticas</v>
      </c>
      <c r="B30" s="77"/>
      <c r="C30" s="77" t="str">
        <f>C11</f>
        <v>Técnico de Gestão e Programação de Sistemas Informáticos</v>
      </c>
      <c r="D30" s="77"/>
      <c r="E30" s="77"/>
      <c r="F30" s="77"/>
      <c r="G30" s="77"/>
      <c r="H30" s="77"/>
      <c r="I30" s="77"/>
      <c r="J30" s="77"/>
      <c r="K30" s="29">
        <f>K11</f>
        <v>24</v>
      </c>
      <c r="L30" s="29">
        <f>L20</f>
        <v>0</v>
      </c>
      <c r="M30" s="29">
        <f>K30+L30</f>
        <v>24</v>
      </c>
      <c r="N30" s="29">
        <f>SUM(N11,T11)</f>
        <v>4</v>
      </c>
      <c r="O30" s="19">
        <f>IF(K30=0,0,(N30/K30))</f>
        <v>0.16666666666666666</v>
      </c>
      <c r="P30" s="29">
        <f>SUM(P11,V11)</f>
        <v>0</v>
      </c>
      <c r="Q30" s="19">
        <f>IF(L30=0,0,(P30/L30))</f>
        <v>0</v>
      </c>
      <c r="R30" s="29">
        <f>N30+P30</f>
        <v>4</v>
      </c>
      <c r="S30" s="19">
        <f>IF(M30=0,0,(R30/M30))</f>
        <v>0.16666666666666666</v>
      </c>
      <c r="T30" s="28">
        <v>8</v>
      </c>
      <c r="U30" s="19">
        <f>IF(K30=0,0,(T30/K30))</f>
        <v>0.33333333333333331</v>
      </c>
      <c r="V30" s="28">
        <v>0</v>
      </c>
      <c r="W30" s="19">
        <f>IF(L30=0,0,(V30/L30))</f>
        <v>0</v>
      </c>
      <c r="X30" s="29">
        <f>T30+V30</f>
        <v>8</v>
      </c>
      <c r="Y30" s="19">
        <f>IF(M30=0,0,(X30/M30))</f>
        <v>0.33333333333333331</v>
      </c>
    </row>
    <row r="31" spans="1:25" ht="30" customHeight="1" x14ac:dyDescent="0.25">
      <c r="A31" s="77" t="str">
        <f>A12</f>
        <v>214 - Design</v>
      </c>
      <c r="B31" s="77"/>
      <c r="C31" s="78" t="str">
        <f>C12</f>
        <v>Técnico de Design - Design de Equipamentos</v>
      </c>
      <c r="D31" s="79"/>
      <c r="E31" s="79"/>
      <c r="F31" s="79"/>
      <c r="G31" s="79"/>
      <c r="H31" s="79"/>
      <c r="I31" s="79"/>
      <c r="J31" s="80"/>
      <c r="K31" s="29">
        <f>K21</f>
        <v>3</v>
      </c>
      <c r="L31" s="29">
        <f>L21</f>
        <v>7</v>
      </c>
      <c r="M31" s="29">
        <f>K31+L31</f>
        <v>10</v>
      </c>
      <c r="N31" s="29">
        <f>SUM(N12,T12)</f>
        <v>0</v>
      </c>
      <c r="O31" s="19">
        <f t="shared" ref="O31" si="25">IF(K31=0,0,(N31/K31))</f>
        <v>0</v>
      </c>
      <c r="P31" s="29">
        <f>SUM(P12,V12)</f>
        <v>1</v>
      </c>
      <c r="Q31" s="19">
        <f t="shared" ref="Q31" si="26">IF(L31=0,0,(P31/L31))</f>
        <v>0.14285714285714285</v>
      </c>
      <c r="R31" s="29">
        <f>N31+P31</f>
        <v>1</v>
      </c>
      <c r="S31" s="19">
        <f t="shared" ref="S31" si="27">IF(M31=0,0,(R31/M31))</f>
        <v>0.1</v>
      </c>
      <c r="T31" s="28">
        <v>1</v>
      </c>
      <c r="U31" s="19">
        <f t="shared" ref="U31" si="28">IF(K31=0,0,(T31/K31))</f>
        <v>0.33333333333333331</v>
      </c>
      <c r="V31" s="28">
        <v>0</v>
      </c>
      <c r="W31" s="19">
        <f t="shared" ref="W31" si="29">IF(L31=0,0,(V31/L31))</f>
        <v>0</v>
      </c>
      <c r="X31" s="29">
        <f>T31+V31</f>
        <v>1</v>
      </c>
      <c r="Y31" s="19">
        <f t="shared" ref="Y31" si="30">IF(M31=0,0,(X31/M31))</f>
        <v>0.1</v>
      </c>
    </row>
    <row r="32" spans="1:25" ht="30" customHeight="1" x14ac:dyDescent="0.25">
      <c r="A32" s="77" t="str">
        <f>A13</f>
        <v>761 - Serviços de Apoio a Crianças e Jovens</v>
      </c>
      <c r="B32" s="77"/>
      <c r="C32" s="77" t="str">
        <f>C13</f>
        <v>Técnico de Apoio à Infância</v>
      </c>
      <c r="D32" s="77"/>
      <c r="E32" s="77"/>
      <c r="F32" s="77"/>
      <c r="G32" s="77"/>
      <c r="H32" s="77"/>
      <c r="I32" s="77"/>
      <c r="J32" s="77"/>
      <c r="K32" s="20">
        <f>K22</f>
        <v>0</v>
      </c>
      <c r="L32" s="20">
        <f>L22</f>
        <v>18</v>
      </c>
      <c r="M32" s="20">
        <f>K32+L32</f>
        <v>18</v>
      </c>
      <c r="N32" s="20">
        <f>SUM(N13,T13)</f>
        <v>0</v>
      </c>
      <c r="O32" s="19">
        <f>IF(K32=0,0,(N32/K32))</f>
        <v>0</v>
      </c>
      <c r="P32" s="20">
        <f>SUM(P13,V13)</f>
        <v>5</v>
      </c>
      <c r="Q32" s="19">
        <f>IF(L32=0,0,(P32/L32))</f>
        <v>0.27777777777777779</v>
      </c>
      <c r="R32" s="20">
        <f>N32+P32</f>
        <v>5</v>
      </c>
      <c r="S32" s="19">
        <f>IF(M32=0,0,(R32/M32))</f>
        <v>0.27777777777777779</v>
      </c>
      <c r="T32" s="7">
        <v>0</v>
      </c>
      <c r="U32" s="19">
        <f>IF(K32=0,0,(T32/K32))</f>
        <v>0</v>
      </c>
      <c r="V32" s="7">
        <v>8</v>
      </c>
      <c r="W32" s="19">
        <f>IF(L32=0,0,(V32/L32))</f>
        <v>0.44444444444444442</v>
      </c>
      <c r="X32" s="20">
        <f>T32+V32</f>
        <v>8</v>
      </c>
      <c r="Y32" s="19">
        <f>IF(M32=0,0,(X32/M32))</f>
        <v>0.44444444444444442</v>
      </c>
    </row>
    <row r="33" spans="1:25" ht="30" customHeight="1" x14ac:dyDescent="0.25">
      <c r="A33" s="77" t="str">
        <f>A14</f>
        <v>345 - Gestão e Administração</v>
      </c>
      <c r="B33" s="77"/>
      <c r="C33" s="78" t="str">
        <f>C14</f>
        <v>Técnico de Gestão</v>
      </c>
      <c r="D33" s="79"/>
      <c r="E33" s="79"/>
      <c r="F33" s="79"/>
      <c r="G33" s="79"/>
      <c r="H33" s="79"/>
      <c r="I33" s="79"/>
      <c r="J33" s="80"/>
      <c r="K33" s="20">
        <f t="shared" ref="K33:L33" si="31">K14</f>
        <v>1</v>
      </c>
      <c r="L33" s="20">
        <f t="shared" si="31"/>
        <v>8</v>
      </c>
      <c r="M33" s="20">
        <f>K33+L33</f>
        <v>9</v>
      </c>
      <c r="N33" s="20">
        <f>SUM(N14,T14)</f>
        <v>0</v>
      </c>
      <c r="O33" s="19">
        <f t="shared" ref="O33:O34" si="32">IF(K33=0,0,(N33/K33))</f>
        <v>0</v>
      </c>
      <c r="P33" s="20">
        <f>SUM(P14,V14)</f>
        <v>1</v>
      </c>
      <c r="Q33" s="19">
        <f t="shared" ref="Q33:Q34" si="33">IF(L33=0,0,(P33/L33))</f>
        <v>0.125</v>
      </c>
      <c r="R33" s="20">
        <f>N33+P33</f>
        <v>1</v>
      </c>
      <c r="S33" s="19">
        <f t="shared" ref="S33:S34" si="34">IF(M33=0,0,(R33/M33))</f>
        <v>0.1111111111111111</v>
      </c>
      <c r="T33" s="7">
        <v>0</v>
      </c>
      <c r="U33" s="19">
        <f t="shared" ref="U33:U34" si="35">IF(K33=0,0,(T33/K33))</f>
        <v>0</v>
      </c>
      <c r="V33" s="7">
        <v>4</v>
      </c>
      <c r="W33" s="19">
        <f t="shared" ref="W33:W34" si="36">IF(L33=0,0,(V33/L33))</f>
        <v>0.5</v>
      </c>
      <c r="X33" s="20">
        <f>T33+V33</f>
        <v>4</v>
      </c>
      <c r="Y33" s="19">
        <f t="shared" ref="Y33:Y34" si="37">IF(M33=0,0,(X33/M33))</f>
        <v>0.44444444444444442</v>
      </c>
    </row>
    <row r="34" spans="1:25" ht="23.25" customHeight="1" x14ac:dyDescent="0.25">
      <c r="A34" s="58"/>
      <c r="B34" s="58"/>
      <c r="C34" s="59" t="s">
        <v>6</v>
      </c>
      <c r="D34" s="59"/>
      <c r="E34" s="59"/>
      <c r="F34" s="59"/>
      <c r="G34" s="59"/>
      <c r="H34" s="59"/>
      <c r="I34" s="59"/>
      <c r="J34" s="59"/>
      <c r="K34" s="20">
        <f>SUM(K30:K33)</f>
        <v>28</v>
      </c>
      <c r="L34" s="20">
        <f>SUM(L30:L33)</f>
        <v>33</v>
      </c>
      <c r="M34" s="20">
        <f>SUM(M30:M33)</f>
        <v>61</v>
      </c>
      <c r="N34" s="20">
        <f>SUM(N30:N33)</f>
        <v>4</v>
      </c>
      <c r="O34" s="19">
        <f t="shared" si="32"/>
        <v>0.14285714285714285</v>
      </c>
      <c r="P34" s="20">
        <f>SUM(P30:P33)</f>
        <v>7</v>
      </c>
      <c r="Q34" s="19">
        <f t="shared" si="33"/>
        <v>0.21212121212121213</v>
      </c>
      <c r="R34" s="31">
        <f>SUM(R30:R33)</f>
        <v>11</v>
      </c>
      <c r="S34" s="53">
        <f t="shared" si="34"/>
        <v>0.18032786885245902</v>
      </c>
      <c r="T34" s="26">
        <f>SUM(T30:T33)</f>
        <v>9</v>
      </c>
      <c r="U34" s="19">
        <f t="shared" si="35"/>
        <v>0.32142857142857145</v>
      </c>
      <c r="V34" s="26">
        <f>SUM(V30:V33)</f>
        <v>12</v>
      </c>
      <c r="W34" s="19">
        <f t="shared" si="36"/>
        <v>0.36363636363636365</v>
      </c>
      <c r="X34" s="31">
        <f>SUM(X30:X33)</f>
        <v>21</v>
      </c>
      <c r="Y34" s="53">
        <f t="shared" si="37"/>
        <v>0.34426229508196721</v>
      </c>
    </row>
    <row r="35" spans="1:25" ht="30" customHeight="1" x14ac:dyDescent="0.25"/>
    <row r="36" spans="1:25" x14ac:dyDescent="0.25">
      <c r="A36" s="65" t="s">
        <v>4</v>
      </c>
      <c r="B36" s="65"/>
      <c r="C36" s="65" t="s">
        <v>5</v>
      </c>
      <c r="D36" s="65"/>
      <c r="E36" s="65"/>
      <c r="F36" s="65"/>
      <c r="G36" s="65"/>
      <c r="H36" s="65"/>
      <c r="I36" s="65"/>
      <c r="J36" s="65"/>
      <c r="K36" s="65" t="s">
        <v>19</v>
      </c>
      <c r="L36" s="65"/>
      <c r="M36" s="65"/>
      <c r="N36" s="60" t="s">
        <v>25</v>
      </c>
      <c r="O36" s="60"/>
      <c r="P36" s="60"/>
      <c r="Q36" s="60"/>
      <c r="R36" s="60"/>
      <c r="S36" s="60"/>
      <c r="T36" s="60" t="s">
        <v>24</v>
      </c>
      <c r="U36" s="60"/>
      <c r="V36" s="60"/>
      <c r="W36" s="60"/>
      <c r="X36" s="60"/>
      <c r="Y36" s="60"/>
    </row>
    <row r="37" spans="1:25" ht="10.5" customHeight="1" x14ac:dyDescent="0.25">
      <c r="A37" s="65"/>
      <c r="B37" s="65"/>
      <c r="C37" s="65"/>
      <c r="D37" s="65"/>
      <c r="E37" s="65"/>
      <c r="F37" s="65"/>
      <c r="G37" s="65"/>
      <c r="H37" s="65"/>
      <c r="I37" s="65"/>
      <c r="J37" s="65"/>
      <c r="K37" s="65"/>
      <c r="L37" s="65"/>
      <c r="M37" s="65"/>
      <c r="N37" s="60"/>
      <c r="O37" s="60"/>
      <c r="P37" s="60"/>
      <c r="Q37" s="60"/>
      <c r="R37" s="60"/>
      <c r="S37" s="60"/>
      <c r="T37" s="60"/>
      <c r="U37" s="60"/>
      <c r="V37" s="60"/>
      <c r="W37" s="60"/>
      <c r="X37" s="60"/>
      <c r="Y37" s="60"/>
    </row>
    <row r="38" spans="1:25" ht="25.5" x14ac:dyDescent="0.25">
      <c r="A38" s="65"/>
      <c r="B38" s="65"/>
      <c r="C38" s="65"/>
      <c r="D38" s="65"/>
      <c r="E38" s="65"/>
      <c r="F38" s="65"/>
      <c r="G38" s="65"/>
      <c r="H38" s="65"/>
      <c r="I38" s="65"/>
      <c r="J38" s="65"/>
      <c r="K38" s="20" t="s">
        <v>1</v>
      </c>
      <c r="L38" s="20" t="s">
        <v>2</v>
      </c>
      <c r="M38" s="20" t="s">
        <v>3</v>
      </c>
      <c r="N38" s="7" t="s">
        <v>1</v>
      </c>
      <c r="O38" s="18" t="s">
        <v>0</v>
      </c>
      <c r="P38" s="7" t="s">
        <v>2</v>
      </c>
      <c r="Q38" s="18" t="s">
        <v>0</v>
      </c>
      <c r="R38" s="20" t="s">
        <v>3</v>
      </c>
      <c r="S38" s="18" t="s">
        <v>0</v>
      </c>
      <c r="T38" s="7" t="s">
        <v>1</v>
      </c>
      <c r="U38" s="18" t="s">
        <v>0</v>
      </c>
      <c r="V38" s="7" t="s">
        <v>2</v>
      </c>
      <c r="W38" s="18" t="s">
        <v>0</v>
      </c>
      <c r="X38" s="20" t="s">
        <v>3</v>
      </c>
      <c r="Y38" s="18" t="s">
        <v>0</v>
      </c>
    </row>
    <row r="39" spans="1:25" ht="30" customHeight="1" x14ac:dyDescent="0.25">
      <c r="A39" s="77" t="str">
        <f>A11</f>
        <v>481 - Ciências Informáticas</v>
      </c>
      <c r="B39" s="77"/>
      <c r="C39" s="77" t="str">
        <f>C11</f>
        <v>Técnico de Gestão e Programação de Sistemas Informáticos</v>
      </c>
      <c r="D39" s="77"/>
      <c r="E39" s="77"/>
      <c r="F39" s="77"/>
      <c r="G39" s="77"/>
      <c r="H39" s="77"/>
      <c r="I39" s="77"/>
      <c r="J39" s="77"/>
      <c r="K39" s="29">
        <f t="shared" ref="K39:L42" si="38">K11</f>
        <v>24</v>
      </c>
      <c r="L39" s="29">
        <f t="shared" si="38"/>
        <v>0</v>
      </c>
      <c r="M39" s="29">
        <f>K39+L39</f>
        <v>24</v>
      </c>
      <c r="N39" s="28">
        <v>1</v>
      </c>
      <c r="O39" s="19">
        <f>IF(K39=0,0,(N39/K39))</f>
        <v>4.1666666666666664E-2</v>
      </c>
      <c r="P39" s="28">
        <v>0</v>
      </c>
      <c r="Q39" s="19">
        <f>IF(L39=0,0,(P39/L39))</f>
        <v>0</v>
      </c>
      <c r="R39" s="29">
        <f>N39+P39</f>
        <v>1</v>
      </c>
      <c r="S39" s="19">
        <f>IF(M39=0,0,(R39/M39))</f>
        <v>4.1666666666666664E-2</v>
      </c>
      <c r="T39" s="28">
        <v>0</v>
      </c>
      <c r="U39" s="19">
        <f>IF(K39=0,0,(T39/K39))</f>
        <v>0</v>
      </c>
      <c r="V39" s="28">
        <v>0</v>
      </c>
      <c r="W39" s="19">
        <f>IF(L39=0,0,(V39/L39))</f>
        <v>0</v>
      </c>
      <c r="X39" s="29">
        <f>T39+V39</f>
        <v>0</v>
      </c>
      <c r="Y39" s="19">
        <f>IF(M39=0,0,(X39/M39))</f>
        <v>0</v>
      </c>
    </row>
    <row r="40" spans="1:25" ht="30" customHeight="1" x14ac:dyDescent="0.25">
      <c r="A40" s="77" t="str">
        <f>A12</f>
        <v>214 - Design</v>
      </c>
      <c r="B40" s="77"/>
      <c r="C40" s="78" t="str">
        <f>C12</f>
        <v>Técnico de Design - Design de Equipamentos</v>
      </c>
      <c r="D40" s="79"/>
      <c r="E40" s="79"/>
      <c r="F40" s="79"/>
      <c r="G40" s="79"/>
      <c r="H40" s="79"/>
      <c r="I40" s="79"/>
      <c r="J40" s="80"/>
      <c r="K40" s="29">
        <f t="shared" si="38"/>
        <v>3</v>
      </c>
      <c r="L40" s="29">
        <f t="shared" si="38"/>
        <v>7</v>
      </c>
      <c r="M40" s="29">
        <f>K40+L40</f>
        <v>10</v>
      </c>
      <c r="N40" s="28">
        <v>0</v>
      </c>
      <c r="O40" s="19">
        <f t="shared" ref="O40" si="39">IF(K40=0,0,(N40/K40))</f>
        <v>0</v>
      </c>
      <c r="P40" s="28">
        <v>0</v>
      </c>
      <c r="Q40" s="19">
        <f t="shared" ref="Q40" si="40">IF(L40=0,0,(P40/L40))</f>
        <v>0</v>
      </c>
      <c r="R40" s="29">
        <f>N40+P40</f>
        <v>0</v>
      </c>
      <c r="S40" s="19">
        <f t="shared" ref="S40" si="41">IF(M40=0,0,(R40/M40))</f>
        <v>0</v>
      </c>
      <c r="T40" s="28">
        <v>0</v>
      </c>
      <c r="U40" s="19">
        <f t="shared" ref="U40" si="42">IF(K40=0,0,(T40/K40))</f>
        <v>0</v>
      </c>
      <c r="V40" s="28">
        <v>0</v>
      </c>
      <c r="W40" s="19">
        <f t="shared" ref="W40" si="43">IF(L40=0,0,(V40/L40))</f>
        <v>0</v>
      </c>
      <c r="X40" s="29">
        <f>T40+V40</f>
        <v>0</v>
      </c>
      <c r="Y40" s="19">
        <f t="shared" ref="Y40" si="44">IF(M40=0,0,(X40/M40))</f>
        <v>0</v>
      </c>
    </row>
    <row r="41" spans="1:25" ht="30" customHeight="1" x14ac:dyDescent="0.25">
      <c r="A41" s="77" t="str">
        <f>A13</f>
        <v>761 - Serviços de Apoio a Crianças e Jovens</v>
      </c>
      <c r="B41" s="77"/>
      <c r="C41" s="77" t="str">
        <f>C13</f>
        <v>Técnico de Apoio à Infância</v>
      </c>
      <c r="D41" s="77"/>
      <c r="E41" s="77"/>
      <c r="F41" s="77"/>
      <c r="G41" s="77"/>
      <c r="H41" s="77"/>
      <c r="I41" s="77"/>
      <c r="J41" s="77"/>
      <c r="K41" s="20">
        <f t="shared" si="38"/>
        <v>0</v>
      </c>
      <c r="L41" s="20">
        <f t="shared" si="38"/>
        <v>18</v>
      </c>
      <c r="M41" s="20">
        <f>K41+L41</f>
        <v>18</v>
      </c>
      <c r="N41" s="7">
        <v>0</v>
      </c>
      <c r="O41" s="19">
        <f>IF(K41=0,0,(N41/K41))</f>
        <v>0</v>
      </c>
      <c r="P41" s="7">
        <v>0</v>
      </c>
      <c r="Q41" s="19">
        <f>IF(L41=0,0,(P41/L41))</f>
        <v>0</v>
      </c>
      <c r="R41" s="20">
        <f>N41+P41</f>
        <v>0</v>
      </c>
      <c r="S41" s="19">
        <f>IF(M41=0,0,(R41/M41))</f>
        <v>0</v>
      </c>
      <c r="T41" s="7">
        <v>0</v>
      </c>
      <c r="U41" s="19">
        <f>IF(K41=0,0,(T41/K41))</f>
        <v>0</v>
      </c>
      <c r="V41" s="7">
        <v>0</v>
      </c>
      <c r="W41" s="19">
        <f>IF(L41=0,0,(V41/L41))</f>
        <v>0</v>
      </c>
      <c r="X41" s="20">
        <f>T41+V41</f>
        <v>0</v>
      </c>
      <c r="Y41" s="19">
        <f>IF(M41=0,0,(X41/M41))</f>
        <v>0</v>
      </c>
    </row>
    <row r="42" spans="1:25" ht="30" customHeight="1" x14ac:dyDescent="0.25">
      <c r="A42" s="77" t="str">
        <f>A14</f>
        <v>345 - Gestão e Administração</v>
      </c>
      <c r="B42" s="77"/>
      <c r="C42" s="78" t="str">
        <f>C14</f>
        <v>Técnico de Gestão</v>
      </c>
      <c r="D42" s="79"/>
      <c r="E42" s="79"/>
      <c r="F42" s="79"/>
      <c r="G42" s="79"/>
      <c r="H42" s="79"/>
      <c r="I42" s="79"/>
      <c r="J42" s="80"/>
      <c r="K42" s="20">
        <f t="shared" si="38"/>
        <v>1</v>
      </c>
      <c r="L42" s="20">
        <f t="shared" si="38"/>
        <v>8</v>
      </c>
      <c r="M42" s="20">
        <f>K42+L42</f>
        <v>9</v>
      </c>
      <c r="N42" s="7">
        <v>0</v>
      </c>
      <c r="O42" s="19">
        <f t="shared" ref="O42:O43" si="45">IF(K42=0,0,(N42/K42))</f>
        <v>0</v>
      </c>
      <c r="P42" s="7">
        <v>0</v>
      </c>
      <c r="Q42" s="19">
        <f t="shared" ref="Q42:Q43" si="46">IF(L42=0,0,(P42/L42))</f>
        <v>0</v>
      </c>
      <c r="R42" s="20">
        <f>N42+P42</f>
        <v>0</v>
      </c>
      <c r="S42" s="19">
        <f t="shared" ref="S42:S43" si="47">IF(M42=0,0,(R42/M42))</f>
        <v>0</v>
      </c>
      <c r="T42" s="7">
        <v>0</v>
      </c>
      <c r="U42" s="19">
        <f t="shared" ref="U42:U43" si="48">IF(K42=0,0,(T42/K42))</f>
        <v>0</v>
      </c>
      <c r="V42" s="7">
        <v>0</v>
      </c>
      <c r="W42" s="19">
        <f t="shared" ref="W42:W43" si="49">IF(L42=0,0,(V42/L42))</f>
        <v>0</v>
      </c>
      <c r="X42" s="20">
        <f>T42+V42</f>
        <v>0</v>
      </c>
      <c r="Y42" s="19">
        <f t="shared" ref="Y42:Y43" si="50">IF(M42=0,0,(X42/M42))</f>
        <v>0</v>
      </c>
    </row>
    <row r="43" spans="1:25" ht="23.25" customHeight="1" x14ac:dyDescent="0.25">
      <c r="A43" s="58"/>
      <c r="B43" s="58"/>
      <c r="C43" s="59" t="s">
        <v>6</v>
      </c>
      <c r="D43" s="59"/>
      <c r="E43" s="59"/>
      <c r="F43" s="59"/>
      <c r="G43" s="59"/>
      <c r="H43" s="59"/>
      <c r="I43" s="59"/>
      <c r="J43" s="59"/>
      <c r="K43" s="20">
        <f>SUM(K39:K42)</f>
        <v>28</v>
      </c>
      <c r="L43" s="20">
        <f>SUM(L39:L42)</f>
        <v>33</v>
      </c>
      <c r="M43" s="20">
        <f>SUM(M39:M42)</f>
        <v>61</v>
      </c>
      <c r="N43" s="7">
        <f>SUM(N39:N42)</f>
        <v>1</v>
      </c>
      <c r="O43" s="19">
        <f t="shared" si="45"/>
        <v>3.5714285714285712E-2</v>
      </c>
      <c r="P43" s="7">
        <f>SUM(P39:P42)</f>
        <v>0</v>
      </c>
      <c r="Q43" s="19">
        <f t="shared" si="46"/>
        <v>0</v>
      </c>
      <c r="R43" s="20">
        <f>SUM(R39:R42)</f>
        <v>1</v>
      </c>
      <c r="S43" s="19">
        <f t="shared" si="47"/>
        <v>1.6393442622950821E-2</v>
      </c>
      <c r="T43" s="7">
        <f>SUM(T39:T42)</f>
        <v>0</v>
      </c>
      <c r="U43" s="19">
        <f t="shared" si="48"/>
        <v>0</v>
      </c>
      <c r="V43" s="7">
        <f>SUM(V39:V42)</f>
        <v>0</v>
      </c>
      <c r="W43" s="19">
        <f t="shared" si="49"/>
        <v>0</v>
      </c>
      <c r="X43" s="20">
        <f>SUM(X39:X42)</f>
        <v>0</v>
      </c>
      <c r="Y43" s="19">
        <f t="shared" si="50"/>
        <v>0</v>
      </c>
    </row>
    <row r="44" spans="1:25" x14ac:dyDescent="0.25">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5">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5">
      <c r="A46" s="65" t="s">
        <v>4</v>
      </c>
      <c r="B46" s="65"/>
      <c r="C46" s="65" t="s">
        <v>5</v>
      </c>
      <c r="D46" s="65"/>
      <c r="E46" s="65"/>
      <c r="F46" s="65"/>
      <c r="G46" s="65"/>
      <c r="H46" s="65"/>
      <c r="I46" s="65"/>
      <c r="J46" s="65"/>
      <c r="K46" s="65" t="s">
        <v>19</v>
      </c>
      <c r="L46" s="65"/>
      <c r="M46" s="65"/>
      <c r="N46" s="81" t="s">
        <v>23</v>
      </c>
      <c r="O46" s="82"/>
      <c r="P46" s="82"/>
      <c r="Q46" s="82"/>
      <c r="R46" s="82"/>
      <c r="S46" s="83"/>
      <c r="T46" s="60" t="s">
        <v>22</v>
      </c>
      <c r="U46" s="60"/>
      <c r="V46" s="60"/>
      <c r="W46" s="60"/>
      <c r="X46" s="60"/>
      <c r="Y46" s="60"/>
    </row>
    <row r="47" spans="1:25" ht="10.5" customHeight="1" x14ac:dyDescent="0.25">
      <c r="A47" s="65"/>
      <c r="B47" s="65"/>
      <c r="C47" s="65"/>
      <c r="D47" s="65"/>
      <c r="E47" s="65"/>
      <c r="F47" s="65"/>
      <c r="G47" s="65"/>
      <c r="H47" s="65"/>
      <c r="I47" s="65"/>
      <c r="J47" s="65"/>
      <c r="K47" s="65"/>
      <c r="L47" s="65"/>
      <c r="M47" s="65"/>
      <c r="N47" s="84"/>
      <c r="O47" s="85"/>
      <c r="P47" s="85"/>
      <c r="Q47" s="85"/>
      <c r="R47" s="85"/>
      <c r="S47" s="86"/>
      <c r="T47" s="60"/>
      <c r="U47" s="60"/>
      <c r="V47" s="60"/>
      <c r="W47" s="60"/>
      <c r="X47" s="60"/>
      <c r="Y47" s="60"/>
    </row>
    <row r="48" spans="1:25" ht="25.5" x14ac:dyDescent="0.25">
      <c r="A48" s="65"/>
      <c r="B48" s="65"/>
      <c r="C48" s="65"/>
      <c r="D48" s="65"/>
      <c r="E48" s="65"/>
      <c r="F48" s="65"/>
      <c r="G48" s="65"/>
      <c r="H48" s="65"/>
      <c r="I48" s="65"/>
      <c r="J48" s="65"/>
      <c r="K48" s="20" t="s">
        <v>1</v>
      </c>
      <c r="L48" s="20" t="s">
        <v>2</v>
      </c>
      <c r="M48" s="20" t="s">
        <v>3</v>
      </c>
      <c r="N48" s="20" t="s">
        <v>1</v>
      </c>
      <c r="O48" s="18" t="s">
        <v>0</v>
      </c>
      <c r="P48" s="20" t="s">
        <v>2</v>
      </c>
      <c r="Q48" s="18" t="s">
        <v>0</v>
      </c>
      <c r="R48" s="20" t="s">
        <v>3</v>
      </c>
      <c r="S48" s="18" t="s">
        <v>0</v>
      </c>
      <c r="T48" s="7" t="s">
        <v>1</v>
      </c>
      <c r="U48" s="18" t="s">
        <v>0</v>
      </c>
      <c r="V48" s="7" t="s">
        <v>2</v>
      </c>
      <c r="W48" s="18" t="s">
        <v>0</v>
      </c>
      <c r="X48" s="20" t="s">
        <v>3</v>
      </c>
      <c r="Y48" s="18" t="s">
        <v>0</v>
      </c>
    </row>
    <row r="49" spans="1:25" ht="30" customHeight="1" x14ac:dyDescent="0.25">
      <c r="A49" s="77" t="str">
        <f>A11</f>
        <v>481 - Ciências Informáticas</v>
      </c>
      <c r="B49" s="77"/>
      <c r="C49" s="77" t="str">
        <f>C11</f>
        <v>Técnico de Gestão e Programação de Sistemas Informáticos</v>
      </c>
      <c r="D49" s="77"/>
      <c r="E49" s="77"/>
      <c r="F49" s="77"/>
      <c r="G49" s="77"/>
      <c r="H49" s="77"/>
      <c r="I49" s="77"/>
      <c r="J49" s="77"/>
      <c r="K49" s="29">
        <f t="shared" ref="K49:L52" si="51">K11</f>
        <v>24</v>
      </c>
      <c r="L49" s="29">
        <f t="shared" si="51"/>
        <v>0</v>
      </c>
      <c r="M49" s="29">
        <f>K49+L49</f>
        <v>24</v>
      </c>
      <c r="N49" s="29">
        <f>SUM(N30,T30,N39,T39)</f>
        <v>13</v>
      </c>
      <c r="O49" s="19">
        <f>IF(K49=0,0,(N49/K49))</f>
        <v>0.54166666666666663</v>
      </c>
      <c r="P49" s="29">
        <f>SUM(P30,V30,P39,V39)</f>
        <v>0</v>
      </c>
      <c r="Q49" s="19">
        <f>IF(L49=0,0,(P49/L49))</f>
        <v>0</v>
      </c>
      <c r="R49" s="29">
        <f>N49+P49</f>
        <v>13</v>
      </c>
      <c r="S49" s="19">
        <f>IF(M49=0,0,(R49/M49))</f>
        <v>0.54166666666666663</v>
      </c>
      <c r="T49" s="28">
        <v>8</v>
      </c>
      <c r="U49" s="19">
        <f>IF(K49=0,0,(T49/K49))</f>
        <v>0.33333333333333331</v>
      </c>
      <c r="V49" s="28">
        <v>0</v>
      </c>
      <c r="W49" s="19">
        <f>IF(L49=0,0,(V49/L49))</f>
        <v>0</v>
      </c>
      <c r="X49" s="29">
        <f>T49+V49</f>
        <v>8</v>
      </c>
      <c r="Y49" s="19">
        <f>IF(M49=0,0,(X49/M49))</f>
        <v>0.33333333333333331</v>
      </c>
    </row>
    <row r="50" spans="1:25" ht="30" customHeight="1" x14ac:dyDescent="0.25">
      <c r="A50" s="77" t="str">
        <f>A12</f>
        <v>214 - Design</v>
      </c>
      <c r="B50" s="77"/>
      <c r="C50" s="78" t="str">
        <f>C12</f>
        <v>Técnico de Design - Design de Equipamentos</v>
      </c>
      <c r="D50" s="79"/>
      <c r="E50" s="79"/>
      <c r="F50" s="79"/>
      <c r="G50" s="79"/>
      <c r="H50" s="79"/>
      <c r="I50" s="79"/>
      <c r="J50" s="80"/>
      <c r="K50" s="29">
        <f t="shared" si="51"/>
        <v>3</v>
      </c>
      <c r="L50" s="29">
        <f t="shared" si="51"/>
        <v>7</v>
      </c>
      <c r="M50" s="29">
        <f>K50+L50</f>
        <v>10</v>
      </c>
      <c r="N50" s="29">
        <f>SUM(N31,T31,N40,T40)</f>
        <v>1</v>
      </c>
      <c r="O50" s="19">
        <f t="shared" ref="O50" si="52">IF(K50=0,0,(N50/K50))</f>
        <v>0.33333333333333331</v>
      </c>
      <c r="P50" s="29">
        <f>SUM(P31,V31,P40,V40)</f>
        <v>1</v>
      </c>
      <c r="Q50" s="19">
        <f t="shared" ref="Q50" si="53">IF(L50=0,0,(P50/L50))</f>
        <v>0.14285714285714285</v>
      </c>
      <c r="R50" s="29">
        <f>N50+P50</f>
        <v>2</v>
      </c>
      <c r="S50" s="19">
        <f t="shared" ref="S50" si="54">IF(M50=0,0,(R50/M50))</f>
        <v>0.2</v>
      </c>
      <c r="T50" s="28">
        <v>2</v>
      </c>
      <c r="U50" s="19">
        <f t="shared" ref="U50" si="55">IF(K50=0,0,(T50/K50))</f>
        <v>0.66666666666666663</v>
      </c>
      <c r="V50" s="28">
        <v>1</v>
      </c>
      <c r="W50" s="19">
        <f t="shared" ref="W50" si="56">IF(L50=0,0,(V50/L50))</f>
        <v>0.14285714285714285</v>
      </c>
      <c r="X50" s="29">
        <f>T50+V50</f>
        <v>3</v>
      </c>
      <c r="Y50" s="19">
        <f t="shared" ref="Y50" si="57">IF(M50=0,0,(X50/M50))</f>
        <v>0.3</v>
      </c>
    </row>
    <row r="51" spans="1:25" ht="30" customHeight="1" x14ac:dyDescent="0.25">
      <c r="A51" s="77" t="str">
        <f>A13</f>
        <v>761 - Serviços de Apoio a Crianças e Jovens</v>
      </c>
      <c r="B51" s="77"/>
      <c r="C51" s="77" t="str">
        <f>C13</f>
        <v>Técnico de Apoio à Infância</v>
      </c>
      <c r="D51" s="77"/>
      <c r="E51" s="77"/>
      <c r="F51" s="77"/>
      <c r="G51" s="77"/>
      <c r="H51" s="77"/>
      <c r="I51" s="77"/>
      <c r="J51" s="77"/>
      <c r="K51" s="20">
        <f t="shared" si="51"/>
        <v>0</v>
      </c>
      <c r="L51" s="20">
        <f t="shared" si="51"/>
        <v>18</v>
      </c>
      <c r="M51" s="20">
        <f>K51+L51</f>
        <v>18</v>
      </c>
      <c r="N51" s="20">
        <f>SUM(N32,T32,N41,T41)</f>
        <v>0</v>
      </c>
      <c r="O51" s="19">
        <f>IF(K51=0,0,(N51/K51))</f>
        <v>0</v>
      </c>
      <c r="P51" s="20">
        <f>SUM(P32,V32,P41,V41)</f>
        <v>13</v>
      </c>
      <c r="Q51" s="19">
        <f>IF(L51=0,0,(P51/L51))</f>
        <v>0.72222222222222221</v>
      </c>
      <c r="R51" s="20">
        <f>N51+P51</f>
        <v>13</v>
      </c>
      <c r="S51" s="19">
        <f>IF(M51=0,0,(R51/M51))</f>
        <v>0.72222222222222221</v>
      </c>
      <c r="T51" s="7">
        <v>0</v>
      </c>
      <c r="U51" s="19">
        <f>IF(K51=0,0,(T51/K51))</f>
        <v>0</v>
      </c>
      <c r="V51" s="7">
        <v>2</v>
      </c>
      <c r="W51" s="19">
        <f>IF(L51=0,0,(V51/L51))</f>
        <v>0.1111111111111111</v>
      </c>
      <c r="X51" s="20">
        <f>T51+V51</f>
        <v>2</v>
      </c>
      <c r="Y51" s="19">
        <f>IF(M51=0,0,(X51/M51))</f>
        <v>0.1111111111111111</v>
      </c>
    </row>
    <row r="52" spans="1:25" ht="30" customHeight="1" x14ac:dyDescent="0.25">
      <c r="A52" s="77" t="str">
        <f>A14</f>
        <v>345 - Gestão e Administração</v>
      </c>
      <c r="B52" s="77"/>
      <c r="C52" s="78" t="str">
        <f>C14</f>
        <v>Técnico de Gestão</v>
      </c>
      <c r="D52" s="79"/>
      <c r="E52" s="79"/>
      <c r="F52" s="79"/>
      <c r="G52" s="79"/>
      <c r="H52" s="79"/>
      <c r="I52" s="79"/>
      <c r="J52" s="80"/>
      <c r="K52" s="20">
        <f t="shared" si="51"/>
        <v>1</v>
      </c>
      <c r="L52" s="20">
        <f t="shared" si="51"/>
        <v>8</v>
      </c>
      <c r="M52" s="20">
        <f>K52+L52</f>
        <v>9</v>
      </c>
      <c r="N52" s="20">
        <f>SUM(N33,T33,N42,T42)</f>
        <v>0</v>
      </c>
      <c r="O52" s="19">
        <f t="shared" ref="O52:O53" si="58">IF(K52=0,0,(N52/K52))</f>
        <v>0</v>
      </c>
      <c r="P52" s="20">
        <f>SUM(P33,V33,P42,V42)</f>
        <v>5</v>
      </c>
      <c r="Q52" s="19">
        <f t="shared" ref="Q52:Q53" si="59">IF(L52=0,0,(P52/L52))</f>
        <v>0.625</v>
      </c>
      <c r="R52" s="20">
        <f>N52+P52</f>
        <v>5</v>
      </c>
      <c r="S52" s="19">
        <f t="shared" ref="S52:S53" si="60">IF(M52=0,0,(R52/M52))</f>
        <v>0.55555555555555558</v>
      </c>
      <c r="T52" s="7">
        <v>0</v>
      </c>
      <c r="U52" s="19">
        <f t="shared" ref="U52:U53" si="61">IF(K52=0,0,(T52/K52))</f>
        <v>0</v>
      </c>
      <c r="V52" s="7">
        <v>0</v>
      </c>
      <c r="W52" s="19">
        <f t="shared" ref="W52:W53" si="62">IF(L52=0,0,(V52/L52))</f>
        <v>0</v>
      </c>
      <c r="X52" s="20">
        <f>T52+V52</f>
        <v>0</v>
      </c>
      <c r="Y52" s="19">
        <f t="shared" ref="Y52:Y53" si="63">IF(M52=0,0,(X52/M52))</f>
        <v>0</v>
      </c>
    </row>
    <row r="53" spans="1:25" ht="23.25" customHeight="1" x14ac:dyDescent="0.25">
      <c r="A53" s="58"/>
      <c r="B53" s="58"/>
      <c r="C53" s="59" t="s">
        <v>6</v>
      </c>
      <c r="D53" s="59"/>
      <c r="E53" s="59"/>
      <c r="F53" s="59"/>
      <c r="G53" s="59"/>
      <c r="H53" s="59"/>
      <c r="I53" s="59"/>
      <c r="J53" s="59"/>
      <c r="K53" s="20">
        <f>SUM(K49:K52)</f>
        <v>28</v>
      </c>
      <c r="L53" s="20">
        <f>SUM(L49:L52)</f>
        <v>33</v>
      </c>
      <c r="M53" s="20">
        <f>SUM(M49:M52)</f>
        <v>61</v>
      </c>
      <c r="N53" s="20">
        <f>SUM(N49:N52)</f>
        <v>14</v>
      </c>
      <c r="O53" s="19">
        <f t="shared" si="58"/>
        <v>0.5</v>
      </c>
      <c r="P53" s="20">
        <f>SUM(P49:P52)</f>
        <v>19</v>
      </c>
      <c r="Q53" s="19">
        <f t="shared" si="59"/>
        <v>0.5757575757575758</v>
      </c>
      <c r="R53" s="31">
        <f>SUM(R49:R52)</f>
        <v>33</v>
      </c>
      <c r="S53" s="53">
        <f t="shared" si="60"/>
        <v>0.54098360655737709</v>
      </c>
      <c r="T53" s="7">
        <f>SUM(T49:T52)</f>
        <v>10</v>
      </c>
      <c r="U53" s="19">
        <f t="shared" si="61"/>
        <v>0.35714285714285715</v>
      </c>
      <c r="V53" s="7">
        <f>SUM(V49:V52)</f>
        <v>3</v>
      </c>
      <c r="W53" s="19">
        <f t="shared" si="62"/>
        <v>9.0909090909090912E-2</v>
      </c>
      <c r="X53" s="20">
        <f>SUM(X49:X52)</f>
        <v>13</v>
      </c>
      <c r="Y53" s="19">
        <f t="shared" si="63"/>
        <v>0.21311475409836064</v>
      </c>
    </row>
    <row r="54" spans="1:25" ht="30" customHeight="1" x14ac:dyDescent="0.25"/>
    <row r="55" spans="1:25" x14ac:dyDescent="0.25">
      <c r="A55" s="65" t="s">
        <v>4</v>
      </c>
      <c r="B55" s="65"/>
      <c r="C55" s="65" t="s">
        <v>5</v>
      </c>
      <c r="D55" s="65"/>
      <c r="E55" s="65"/>
      <c r="F55" s="65"/>
      <c r="G55" s="65"/>
      <c r="H55" s="65"/>
      <c r="I55" s="65"/>
      <c r="J55" s="65"/>
      <c r="K55" s="65" t="s">
        <v>19</v>
      </c>
      <c r="L55" s="65"/>
      <c r="M55" s="65"/>
      <c r="N55" s="60" t="s">
        <v>21</v>
      </c>
      <c r="O55" s="60"/>
      <c r="P55" s="60"/>
      <c r="Q55" s="60"/>
      <c r="R55" s="60"/>
      <c r="S55" s="60"/>
      <c r="T55" s="60" t="s">
        <v>20</v>
      </c>
      <c r="U55" s="60"/>
      <c r="V55" s="60"/>
      <c r="W55" s="60"/>
      <c r="X55" s="60"/>
      <c r="Y55" s="60"/>
    </row>
    <row r="56" spans="1:25" ht="10.5" customHeight="1" x14ac:dyDescent="0.25">
      <c r="A56" s="65"/>
      <c r="B56" s="65"/>
      <c r="C56" s="65"/>
      <c r="D56" s="65"/>
      <c r="E56" s="65"/>
      <c r="F56" s="65"/>
      <c r="G56" s="65"/>
      <c r="H56" s="65"/>
      <c r="I56" s="65"/>
      <c r="J56" s="65"/>
      <c r="K56" s="65"/>
      <c r="L56" s="65"/>
      <c r="M56" s="65"/>
      <c r="N56" s="60"/>
      <c r="O56" s="60"/>
      <c r="P56" s="60"/>
      <c r="Q56" s="60"/>
      <c r="R56" s="60"/>
      <c r="S56" s="60"/>
      <c r="T56" s="60"/>
      <c r="U56" s="60"/>
      <c r="V56" s="60"/>
      <c r="W56" s="60"/>
      <c r="X56" s="60"/>
      <c r="Y56" s="60"/>
    </row>
    <row r="57" spans="1:25" ht="25.5" x14ac:dyDescent="0.25">
      <c r="A57" s="65"/>
      <c r="B57" s="65"/>
      <c r="C57" s="65"/>
      <c r="D57" s="65"/>
      <c r="E57" s="65"/>
      <c r="F57" s="65"/>
      <c r="G57" s="65"/>
      <c r="H57" s="65"/>
      <c r="I57" s="65"/>
      <c r="J57" s="65"/>
      <c r="K57" s="20" t="s">
        <v>1</v>
      </c>
      <c r="L57" s="20" t="s">
        <v>2</v>
      </c>
      <c r="M57" s="20" t="s">
        <v>3</v>
      </c>
      <c r="N57" s="7" t="s">
        <v>1</v>
      </c>
      <c r="O57" s="18" t="s">
        <v>0</v>
      </c>
      <c r="P57" s="7" t="s">
        <v>2</v>
      </c>
      <c r="Q57" s="18" t="s">
        <v>0</v>
      </c>
      <c r="R57" s="20" t="s">
        <v>3</v>
      </c>
      <c r="S57" s="18" t="s">
        <v>0</v>
      </c>
      <c r="T57" s="20" t="s">
        <v>1</v>
      </c>
      <c r="U57" s="18" t="s">
        <v>0</v>
      </c>
      <c r="V57" s="20" t="s">
        <v>2</v>
      </c>
      <c r="W57" s="18" t="s">
        <v>0</v>
      </c>
      <c r="X57" s="20" t="s">
        <v>3</v>
      </c>
      <c r="Y57" s="18" t="s">
        <v>0</v>
      </c>
    </row>
    <row r="58" spans="1:25" ht="30" customHeight="1" x14ac:dyDescent="0.25">
      <c r="A58" s="77" t="str">
        <f>A11</f>
        <v>481 - Ciências Informáticas</v>
      </c>
      <c r="B58" s="77"/>
      <c r="C58" s="77" t="str">
        <f>C11</f>
        <v>Técnico de Gestão e Programação de Sistemas Informáticos</v>
      </c>
      <c r="D58" s="77"/>
      <c r="E58" s="77"/>
      <c r="F58" s="77"/>
      <c r="G58" s="77"/>
      <c r="H58" s="77"/>
      <c r="I58" s="77"/>
      <c r="J58" s="77"/>
      <c r="K58" s="29">
        <f t="shared" ref="K58:L61" si="64">K11</f>
        <v>24</v>
      </c>
      <c r="L58" s="29">
        <f t="shared" si="64"/>
        <v>0</v>
      </c>
      <c r="M58" s="29">
        <f>K58+L58</f>
        <v>24</v>
      </c>
      <c r="N58" s="28">
        <v>3</v>
      </c>
      <c r="O58" s="19">
        <f>IF(K58=0,0,(N58/K58))</f>
        <v>0.125</v>
      </c>
      <c r="P58" s="28">
        <v>0</v>
      </c>
      <c r="Q58" s="19">
        <f>IF(L58=0,0,(P58/L58))</f>
        <v>0</v>
      </c>
      <c r="R58" s="29">
        <f>N58+P58</f>
        <v>3</v>
      </c>
      <c r="S58" s="19">
        <f>IF(M58=0,0,(R58/M58))</f>
        <v>0.125</v>
      </c>
      <c r="T58" s="29">
        <f>T49+N58</f>
        <v>11</v>
      </c>
      <c r="U58" s="19">
        <f>IF(K58=0,0,(T58/K58))</f>
        <v>0.45833333333333331</v>
      </c>
      <c r="V58" s="29">
        <f>SUM(V49,P58)</f>
        <v>0</v>
      </c>
      <c r="W58" s="19">
        <f>IF(L58=0,0,(V58/L58))</f>
        <v>0</v>
      </c>
      <c r="X58" s="29">
        <f>T58+V58</f>
        <v>11</v>
      </c>
      <c r="Y58" s="19">
        <f>IF(M58=0,0,(X58/M58))</f>
        <v>0.45833333333333331</v>
      </c>
    </row>
    <row r="59" spans="1:25" ht="30" customHeight="1" x14ac:dyDescent="0.25">
      <c r="A59" s="77" t="str">
        <f>A12</f>
        <v>214 - Design</v>
      </c>
      <c r="B59" s="77"/>
      <c r="C59" s="78" t="str">
        <f>C12</f>
        <v>Técnico de Design - Design de Equipamentos</v>
      </c>
      <c r="D59" s="79"/>
      <c r="E59" s="79"/>
      <c r="F59" s="79"/>
      <c r="G59" s="79"/>
      <c r="H59" s="79"/>
      <c r="I59" s="79"/>
      <c r="J59" s="80"/>
      <c r="K59" s="29">
        <f t="shared" si="64"/>
        <v>3</v>
      </c>
      <c r="L59" s="29">
        <f t="shared" si="64"/>
        <v>7</v>
      </c>
      <c r="M59" s="29">
        <f>K59+L59</f>
        <v>10</v>
      </c>
      <c r="N59" s="28">
        <v>5</v>
      </c>
      <c r="O59" s="19">
        <f t="shared" ref="O59" si="65">IF(K59=0,0,(N59/K59))</f>
        <v>1.6666666666666667</v>
      </c>
      <c r="P59" s="28">
        <v>0</v>
      </c>
      <c r="Q59" s="19">
        <f t="shared" ref="Q59" si="66">IF(L59=0,0,(P59/L59))</f>
        <v>0</v>
      </c>
      <c r="R59" s="29">
        <f>N59+P59</f>
        <v>5</v>
      </c>
      <c r="S59" s="19">
        <f t="shared" ref="S59" si="67">IF(M59=0,0,(R59/M59))</f>
        <v>0.5</v>
      </c>
      <c r="T59" s="29">
        <f>T50+N59</f>
        <v>7</v>
      </c>
      <c r="U59" s="19">
        <f>IF(K59=0,0,(T59/K59))</f>
        <v>2.3333333333333335</v>
      </c>
      <c r="V59" s="29">
        <f>SUM(V50,P59)</f>
        <v>1</v>
      </c>
      <c r="W59" s="19">
        <f t="shared" ref="W59" si="68">IF(L59=0,0,(V59/L59))</f>
        <v>0.14285714285714285</v>
      </c>
      <c r="X59" s="29">
        <f>T59+V59</f>
        <v>8</v>
      </c>
      <c r="Y59" s="19">
        <f t="shared" ref="Y59" si="69">IF(M59=0,0,(X59/M59))</f>
        <v>0.8</v>
      </c>
    </row>
    <row r="60" spans="1:25" ht="30" customHeight="1" x14ac:dyDescent="0.25">
      <c r="A60" s="77" t="str">
        <f>A13</f>
        <v>761 - Serviços de Apoio a Crianças e Jovens</v>
      </c>
      <c r="B60" s="77"/>
      <c r="C60" s="77" t="str">
        <f>C13</f>
        <v>Técnico de Apoio à Infância</v>
      </c>
      <c r="D60" s="77"/>
      <c r="E60" s="77"/>
      <c r="F60" s="77"/>
      <c r="G60" s="77"/>
      <c r="H60" s="77"/>
      <c r="I60" s="77"/>
      <c r="J60" s="77"/>
      <c r="K60" s="20">
        <f t="shared" si="64"/>
        <v>0</v>
      </c>
      <c r="L60" s="20">
        <f t="shared" si="64"/>
        <v>18</v>
      </c>
      <c r="M60" s="20">
        <f>K60+L60</f>
        <v>18</v>
      </c>
      <c r="N60" s="7">
        <v>0</v>
      </c>
      <c r="O60" s="19">
        <f>IF(K60=0,0,(N60/K60))</f>
        <v>0</v>
      </c>
      <c r="P60" s="7">
        <v>8</v>
      </c>
      <c r="Q60" s="19">
        <f>IF(L60=0,0,(P60/L60))</f>
        <v>0.44444444444444442</v>
      </c>
      <c r="R60" s="20">
        <f>N60+P60</f>
        <v>8</v>
      </c>
      <c r="S60" s="19">
        <f>IF(M60=0,0,(R60/M60))</f>
        <v>0.44444444444444442</v>
      </c>
      <c r="T60" s="20">
        <f>T51+N60</f>
        <v>0</v>
      </c>
      <c r="U60" s="19">
        <f>IF(K60=0,0,(T60/K60))</f>
        <v>0</v>
      </c>
      <c r="V60" s="20">
        <f>SUM(V51,P60)</f>
        <v>10</v>
      </c>
      <c r="W60" s="19">
        <f>IF(L60=0,0,(V60/L60))</f>
        <v>0.55555555555555558</v>
      </c>
      <c r="X60" s="20">
        <f>T60+V60</f>
        <v>10</v>
      </c>
      <c r="Y60" s="19">
        <f>IF(M60=0,0,(X60/M60))</f>
        <v>0.55555555555555558</v>
      </c>
    </row>
    <row r="61" spans="1:25" ht="30" customHeight="1" x14ac:dyDescent="0.25">
      <c r="A61" s="77" t="str">
        <f>A14</f>
        <v>345 - Gestão e Administração</v>
      </c>
      <c r="B61" s="77"/>
      <c r="C61" s="78" t="str">
        <f>C14</f>
        <v>Técnico de Gestão</v>
      </c>
      <c r="D61" s="79"/>
      <c r="E61" s="79"/>
      <c r="F61" s="79"/>
      <c r="G61" s="79"/>
      <c r="H61" s="79"/>
      <c r="I61" s="79"/>
      <c r="J61" s="80"/>
      <c r="K61" s="20">
        <f t="shared" si="64"/>
        <v>1</v>
      </c>
      <c r="L61" s="20">
        <f t="shared" si="64"/>
        <v>8</v>
      </c>
      <c r="M61" s="20">
        <f>K61+L61</f>
        <v>9</v>
      </c>
      <c r="N61" s="7">
        <v>1</v>
      </c>
      <c r="O61" s="19">
        <f t="shared" ref="O61:O62" si="70">IF(K61=0,0,(N61/K61))</f>
        <v>1</v>
      </c>
      <c r="P61" s="7">
        <v>3</v>
      </c>
      <c r="Q61" s="19">
        <f t="shared" ref="Q61:Q62" si="71">IF(L61=0,0,(P61/L61))</f>
        <v>0.375</v>
      </c>
      <c r="R61" s="20">
        <f>N61+P61</f>
        <v>4</v>
      </c>
      <c r="S61" s="19">
        <f t="shared" ref="S61:S62" si="72">IF(M61=0,0,(R61/M61))</f>
        <v>0.44444444444444442</v>
      </c>
      <c r="T61" s="20">
        <f>T52+N61</f>
        <v>1</v>
      </c>
      <c r="U61" s="19">
        <f>IF(K61=0,0,(T61/K61))</f>
        <v>1</v>
      </c>
      <c r="V61" s="20">
        <f>SUM(V52,P61)</f>
        <v>3</v>
      </c>
      <c r="W61" s="19">
        <f t="shared" ref="W61:W62" si="73">IF(L61=0,0,(V61/L61))</f>
        <v>0.375</v>
      </c>
      <c r="X61" s="20">
        <f>T61+V61</f>
        <v>4</v>
      </c>
      <c r="Y61" s="19">
        <f t="shared" ref="Y61:Y62" si="74">IF(M61=0,0,(X61/M61))</f>
        <v>0.44444444444444442</v>
      </c>
    </row>
    <row r="62" spans="1:25" ht="23.25" customHeight="1" x14ac:dyDescent="0.25">
      <c r="A62" s="58"/>
      <c r="B62" s="58"/>
      <c r="C62" s="59" t="s">
        <v>6</v>
      </c>
      <c r="D62" s="59"/>
      <c r="E62" s="59"/>
      <c r="F62" s="59"/>
      <c r="G62" s="59"/>
      <c r="H62" s="59"/>
      <c r="I62" s="59"/>
      <c r="J62" s="59"/>
      <c r="K62" s="20">
        <f>SUM(K58:K61)</f>
        <v>28</v>
      </c>
      <c r="L62" s="20">
        <f>SUM(L58:L61)</f>
        <v>33</v>
      </c>
      <c r="M62" s="20">
        <f>SUM(M58:M61)</f>
        <v>61</v>
      </c>
      <c r="N62" s="7">
        <f>SUM(N58:N61)</f>
        <v>9</v>
      </c>
      <c r="O62" s="19">
        <f t="shared" si="70"/>
        <v>0.32142857142857145</v>
      </c>
      <c r="P62" s="7">
        <f>SUM(P58:P61)</f>
        <v>11</v>
      </c>
      <c r="Q62" s="19">
        <f t="shared" si="71"/>
        <v>0.33333333333333331</v>
      </c>
      <c r="R62" s="20">
        <f>SUM(R58:R61)</f>
        <v>20</v>
      </c>
      <c r="S62" s="19">
        <f t="shared" si="72"/>
        <v>0.32786885245901637</v>
      </c>
      <c r="T62" s="20">
        <f>SUM(T58:T61)</f>
        <v>19</v>
      </c>
      <c r="U62" s="20">
        <f>T62/K62</f>
        <v>0.6785714285714286</v>
      </c>
      <c r="V62" s="20">
        <f>SUM(V58:V61)</f>
        <v>14</v>
      </c>
      <c r="W62" s="19">
        <f t="shared" si="73"/>
        <v>0.42424242424242425</v>
      </c>
      <c r="X62" s="31">
        <f>SUM(X58:X61)</f>
        <v>33</v>
      </c>
      <c r="Y62" s="53">
        <f t="shared" si="74"/>
        <v>0.54098360655737709</v>
      </c>
    </row>
    <row r="63" spans="1:25" ht="12" customHeight="1" x14ac:dyDescent="0.25"/>
    <row r="64" spans="1:25"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row>
    <row r="65" spans="1:25" x14ac:dyDescent="0.25">
      <c r="A65" s="65" t="s">
        <v>4</v>
      </c>
      <c r="B65" s="65"/>
      <c r="C65" s="65" t="s">
        <v>5</v>
      </c>
      <c r="D65" s="65"/>
      <c r="E65" s="65"/>
      <c r="F65" s="65"/>
      <c r="G65" s="65"/>
      <c r="H65" s="65"/>
      <c r="I65" s="65"/>
      <c r="J65" s="65"/>
      <c r="K65" s="65" t="s">
        <v>19</v>
      </c>
      <c r="L65" s="65"/>
      <c r="M65" s="65"/>
      <c r="N65" s="60" t="s">
        <v>18</v>
      </c>
      <c r="O65" s="60"/>
      <c r="P65" s="60"/>
      <c r="Q65" s="60"/>
      <c r="R65" s="60"/>
      <c r="S65" s="60"/>
      <c r="T65" s="60" t="s">
        <v>152</v>
      </c>
      <c r="U65" s="60"/>
      <c r="V65" s="60"/>
      <c r="W65" s="60"/>
      <c r="X65" s="60"/>
      <c r="Y65" s="60"/>
    </row>
    <row r="66" spans="1:25" ht="10.5" customHeight="1" x14ac:dyDescent="0.25">
      <c r="A66" s="65"/>
      <c r="B66" s="65"/>
      <c r="C66" s="65"/>
      <c r="D66" s="65"/>
      <c r="E66" s="65"/>
      <c r="F66" s="65"/>
      <c r="G66" s="65"/>
      <c r="H66" s="65"/>
      <c r="I66" s="65"/>
      <c r="J66" s="65"/>
      <c r="K66" s="65"/>
      <c r="L66" s="65"/>
      <c r="M66" s="65"/>
      <c r="N66" s="60"/>
      <c r="O66" s="60"/>
      <c r="P66" s="60"/>
      <c r="Q66" s="60"/>
      <c r="R66" s="60"/>
      <c r="S66" s="60"/>
      <c r="T66" s="60"/>
      <c r="U66" s="60"/>
      <c r="V66" s="60"/>
      <c r="W66" s="60"/>
      <c r="X66" s="60"/>
      <c r="Y66" s="60"/>
    </row>
    <row r="67" spans="1:25" ht="25.5" x14ac:dyDescent="0.25">
      <c r="A67" s="65"/>
      <c r="B67" s="65"/>
      <c r="C67" s="65"/>
      <c r="D67" s="65"/>
      <c r="E67" s="65"/>
      <c r="F67" s="65"/>
      <c r="G67" s="65"/>
      <c r="H67" s="65"/>
      <c r="I67" s="65"/>
      <c r="J67" s="65"/>
      <c r="K67" s="20" t="s">
        <v>1</v>
      </c>
      <c r="L67" s="20" t="s">
        <v>2</v>
      </c>
      <c r="M67" s="20" t="s">
        <v>3</v>
      </c>
      <c r="N67" s="7" t="s">
        <v>1</v>
      </c>
      <c r="O67" s="18" t="s">
        <v>0</v>
      </c>
      <c r="P67" s="7" t="s">
        <v>2</v>
      </c>
      <c r="Q67" s="18" t="s">
        <v>0</v>
      </c>
      <c r="R67" s="20" t="s">
        <v>3</v>
      </c>
      <c r="S67" s="18" t="s">
        <v>0</v>
      </c>
      <c r="T67" s="34" t="s">
        <v>1</v>
      </c>
      <c r="U67" s="55" t="s">
        <v>0</v>
      </c>
      <c r="V67" s="34" t="s">
        <v>2</v>
      </c>
      <c r="W67" s="55" t="s">
        <v>0</v>
      </c>
      <c r="X67" s="56" t="s">
        <v>3</v>
      </c>
      <c r="Y67" s="55" t="s">
        <v>0</v>
      </c>
    </row>
    <row r="68" spans="1:25" ht="30" customHeight="1" x14ac:dyDescent="0.25">
      <c r="A68" s="77" t="str">
        <f>A11</f>
        <v>481 - Ciências Informáticas</v>
      </c>
      <c r="B68" s="77"/>
      <c r="C68" s="77" t="str">
        <f>C11</f>
        <v>Técnico de Gestão e Programação de Sistemas Informáticos</v>
      </c>
      <c r="D68" s="77"/>
      <c r="E68" s="77"/>
      <c r="F68" s="77"/>
      <c r="G68" s="77"/>
      <c r="H68" s="77"/>
      <c r="I68" s="77"/>
      <c r="J68" s="77"/>
      <c r="K68" s="29">
        <f t="shared" ref="K68:L71" si="75">K11</f>
        <v>24</v>
      </c>
      <c r="L68" s="29">
        <f t="shared" si="75"/>
        <v>0</v>
      </c>
      <c r="M68" s="29">
        <f>K68+L68</f>
        <v>24</v>
      </c>
      <c r="N68" s="11">
        <v>1</v>
      </c>
      <c r="O68" s="19">
        <f>IF(K68=0,0,(N68/K68))</f>
        <v>4.1666666666666664E-2</v>
      </c>
      <c r="P68" s="28">
        <v>0</v>
      </c>
      <c r="Q68" s="19">
        <f>IF(L68=0,0,(P68/L68))</f>
        <v>0</v>
      </c>
      <c r="R68" s="29">
        <f>N68+P68</f>
        <v>1</v>
      </c>
      <c r="S68" s="19">
        <f>IF(M68=0,0,(R68/M68))</f>
        <v>4.1666666666666664E-2</v>
      </c>
      <c r="T68" s="11">
        <v>0</v>
      </c>
      <c r="U68" s="19">
        <f>IF(Q68=0,0,(T68/Q68))</f>
        <v>0</v>
      </c>
      <c r="V68" s="34">
        <v>0</v>
      </c>
      <c r="W68" s="19">
        <f>IF(R68=0,0,(V68/R68))</f>
        <v>0</v>
      </c>
      <c r="X68" s="56">
        <f>T68+V68</f>
        <v>0</v>
      </c>
      <c r="Y68" s="19">
        <f>IF(M68=0,0,(X68/M68))</f>
        <v>0</v>
      </c>
    </row>
    <row r="69" spans="1:25" ht="30" customHeight="1" x14ac:dyDescent="0.25">
      <c r="A69" s="77" t="str">
        <f>A12</f>
        <v>214 - Design</v>
      </c>
      <c r="B69" s="77"/>
      <c r="C69" s="78" t="str">
        <f>C12</f>
        <v>Técnico de Design - Design de Equipamentos</v>
      </c>
      <c r="D69" s="79"/>
      <c r="E69" s="79"/>
      <c r="F69" s="79"/>
      <c r="G69" s="79"/>
      <c r="H69" s="79"/>
      <c r="I69" s="79"/>
      <c r="J69" s="80"/>
      <c r="K69" s="29">
        <f t="shared" si="75"/>
        <v>3</v>
      </c>
      <c r="L69" s="29">
        <f t="shared" si="75"/>
        <v>7</v>
      </c>
      <c r="M69" s="29">
        <f>K69+L69</f>
        <v>10</v>
      </c>
      <c r="N69" s="28">
        <v>0</v>
      </c>
      <c r="O69" s="19">
        <f t="shared" ref="O69" si="76">IF(K69=0,0,(N69/K69))</f>
        <v>0</v>
      </c>
      <c r="P69" s="28">
        <v>0</v>
      </c>
      <c r="Q69" s="19">
        <f t="shared" ref="Q69" si="77">IF(L69=0,0,(P69/L69))</f>
        <v>0</v>
      </c>
      <c r="R69" s="29">
        <f>N69+P69</f>
        <v>0</v>
      </c>
      <c r="S69" s="19">
        <f t="shared" ref="S69" si="78">IF(M69=0,0,(R69/M69))</f>
        <v>0</v>
      </c>
      <c r="T69" s="34">
        <v>0</v>
      </c>
      <c r="U69" s="19">
        <f t="shared" ref="U69" si="79">IF(Q69=0,0,(T69/Q69))</f>
        <v>0</v>
      </c>
      <c r="V69" s="34">
        <v>0</v>
      </c>
      <c r="W69" s="19">
        <f t="shared" ref="W69" si="80">IF(R69=0,0,(V69/R69))</f>
        <v>0</v>
      </c>
      <c r="X69" s="56">
        <f>T69+V69</f>
        <v>0</v>
      </c>
      <c r="Y69" s="19">
        <f t="shared" ref="Y69:Y72" si="81">IF(M69=0,0,(X69/M69))</f>
        <v>0</v>
      </c>
    </row>
    <row r="70" spans="1:25" ht="30" customHeight="1" x14ac:dyDescent="0.25">
      <c r="A70" s="77" t="str">
        <f>A13</f>
        <v>761 - Serviços de Apoio a Crianças e Jovens</v>
      </c>
      <c r="B70" s="77"/>
      <c r="C70" s="77" t="str">
        <f>C13</f>
        <v>Técnico de Apoio à Infância</v>
      </c>
      <c r="D70" s="77"/>
      <c r="E70" s="77"/>
      <c r="F70" s="77"/>
      <c r="G70" s="77"/>
      <c r="H70" s="77"/>
      <c r="I70" s="77"/>
      <c r="J70" s="77"/>
      <c r="K70" s="20">
        <f t="shared" si="75"/>
        <v>0</v>
      </c>
      <c r="L70" s="20">
        <f t="shared" si="75"/>
        <v>18</v>
      </c>
      <c r="M70" s="20">
        <f>K70+L70</f>
        <v>18</v>
      </c>
      <c r="N70" s="11">
        <v>0</v>
      </c>
      <c r="O70" s="19">
        <f>IF(K70=0,0,(N70/K70))</f>
        <v>0</v>
      </c>
      <c r="P70" s="7">
        <v>0</v>
      </c>
      <c r="Q70" s="19">
        <f>IF(L70=0,0,(P70/L70))</f>
        <v>0</v>
      </c>
      <c r="R70" s="20">
        <f>N70+P70</f>
        <v>0</v>
      </c>
      <c r="S70" s="19">
        <f>IF(M70=0,0,(R70/M70))</f>
        <v>0</v>
      </c>
      <c r="T70" s="11">
        <v>0</v>
      </c>
      <c r="U70" s="19">
        <f>IF(Q70=0,0,(T70/Q70))</f>
        <v>0</v>
      </c>
      <c r="V70" s="34">
        <v>0</v>
      </c>
      <c r="W70" s="19">
        <f>IF(R70=0,0,(V70/R70))</f>
        <v>0</v>
      </c>
      <c r="X70" s="56">
        <f>T70+V70</f>
        <v>0</v>
      </c>
      <c r="Y70" s="19">
        <f t="shared" si="81"/>
        <v>0</v>
      </c>
    </row>
    <row r="71" spans="1:25" ht="30" customHeight="1" x14ac:dyDescent="0.25">
      <c r="A71" s="77" t="str">
        <f>A14</f>
        <v>345 - Gestão e Administração</v>
      </c>
      <c r="B71" s="77"/>
      <c r="C71" s="78" t="str">
        <f>C14</f>
        <v>Técnico de Gestão</v>
      </c>
      <c r="D71" s="79"/>
      <c r="E71" s="79"/>
      <c r="F71" s="79"/>
      <c r="G71" s="79"/>
      <c r="H71" s="79"/>
      <c r="I71" s="79"/>
      <c r="J71" s="80"/>
      <c r="K71" s="20">
        <f t="shared" si="75"/>
        <v>1</v>
      </c>
      <c r="L71" s="20">
        <f t="shared" si="75"/>
        <v>8</v>
      </c>
      <c r="M71" s="20">
        <f>K71+L71</f>
        <v>9</v>
      </c>
      <c r="N71" s="7">
        <v>0</v>
      </c>
      <c r="O71" s="19">
        <f t="shared" ref="O71:O72" si="82">IF(K71=0,0,(N71/K71))</f>
        <v>0</v>
      </c>
      <c r="P71" s="7">
        <v>0</v>
      </c>
      <c r="Q71" s="19">
        <f t="shared" ref="Q71:Q72" si="83">IF(L71=0,0,(P71/L71))</f>
        <v>0</v>
      </c>
      <c r="R71" s="20">
        <f>N71+P71</f>
        <v>0</v>
      </c>
      <c r="S71" s="19">
        <f t="shared" ref="S71:S72" si="84">IF(M71=0,0,(R71/M71))</f>
        <v>0</v>
      </c>
      <c r="T71" s="34">
        <v>0</v>
      </c>
      <c r="U71" s="19">
        <f t="shared" ref="U71:U72" si="85">IF(Q71=0,0,(T71/Q71))</f>
        <v>0</v>
      </c>
      <c r="V71" s="34">
        <v>0</v>
      </c>
      <c r="W71" s="19">
        <f t="shared" ref="W71:W72" si="86">IF(R71=0,0,(V71/R71))</f>
        <v>0</v>
      </c>
      <c r="X71" s="56">
        <f>T71+V71</f>
        <v>0</v>
      </c>
      <c r="Y71" s="19">
        <f t="shared" si="81"/>
        <v>0</v>
      </c>
    </row>
    <row r="72" spans="1:25" ht="23.25" customHeight="1" x14ac:dyDescent="0.25">
      <c r="A72" s="58"/>
      <c r="B72" s="58"/>
      <c r="C72" s="59" t="s">
        <v>6</v>
      </c>
      <c r="D72" s="59"/>
      <c r="E72" s="59"/>
      <c r="F72" s="59"/>
      <c r="G72" s="59"/>
      <c r="H72" s="59"/>
      <c r="I72" s="59"/>
      <c r="J72" s="59"/>
      <c r="K72" s="20">
        <f>SUM(K68:K71)</f>
        <v>28</v>
      </c>
      <c r="L72" s="20">
        <f>SUM(L68:L71)</f>
        <v>33</v>
      </c>
      <c r="M72" s="20">
        <f>SUM(M68:M71)</f>
        <v>61</v>
      </c>
      <c r="N72" s="7">
        <f>SUM(N68:N71)</f>
        <v>1</v>
      </c>
      <c r="O72" s="19">
        <f t="shared" si="82"/>
        <v>3.5714285714285712E-2</v>
      </c>
      <c r="P72" s="7">
        <f>SUM(P68:P71)</f>
        <v>0</v>
      </c>
      <c r="Q72" s="19">
        <f t="shared" si="83"/>
        <v>0</v>
      </c>
      <c r="R72" s="31">
        <f>SUM(R68:R71)</f>
        <v>1</v>
      </c>
      <c r="S72" s="53">
        <f t="shared" si="84"/>
        <v>1.6393442622950821E-2</v>
      </c>
      <c r="T72" s="34">
        <f>SUM(T68:T71)</f>
        <v>0</v>
      </c>
      <c r="U72" s="19">
        <f t="shared" si="85"/>
        <v>0</v>
      </c>
      <c r="V72" s="34">
        <f>SUM(V68:V71)</f>
        <v>0</v>
      </c>
      <c r="W72" s="19">
        <f t="shared" si="86"/>
        <v>0</v>
      </c>
      <c r="X72" s="31">
        <f>SUM(X68:X71)</f>
        <v>0</v>
      </c>
      <c r="Y72" s="53">
        <f t="shared" si="81"/>
        <v>0</v>
      </c>
    </row>
    <row r="73" spans="1:25" ht="13.5" customHeight="1" x14ac:dyDescent="0.25"/>
    <row r="74" spans="1:25" x14ac:dyDescent="0.25">
      <c r="A74" s="76"/>
      <c r="B74" s="76"/>
      <c r="C74" s="76"/>
      <c r="D74" s="76"/>
      <c r="E74" s="76"/>
      <c r="F74" s="76"/>
      <c r="G74" s="76"/>
      <c r="H74" s="76"/>
      <c r="I74" s="76"/>
      <c r="J74" s="76"/>
      <c r="K74" s="76"/>
      <c r="L74" s="76"/>
      <c r="M74" s="76"/>
      <c r="N74" s="76"/>
      <c r="O74" s="76"/>
      <c r="P74" s="76"/>
      <c r="Q74" s="76"/>
      <c r="R74" s="76"/>
      <c r="S74" s="76"/>
    </row>
    <row r="75" spans="1:25" x14ac:dyDescent="0.25">
      <c r="A75" s="1" t="s">
        <v>67</v>
      </c>
    </row>
    <row r="76" spans="1:25" x14ac:dyDescent="0.25">
      <c r="A76" s="1" t="s">
        <v>68</v>
      </c>
    </row>
    <row r="77" spans="1:25" ht="26.25" customHeight="1" x14ac:dyDescent="0.25">
      <c r="A77" s="1" t="s">
        <v>83</v>
      </c>
    </row>
    <row r="78" spans="1:25" x14ac:dyDescent="0.25">
      <c r="A78" s="1" t="s">
        <v>84</v>
      </c>
    </row>
    <row r="79" spans="1:25" x14ac:dyDescent="0.25">
      <c r="A79" s="1" t="s">
        <v>85</v>
      </c>
    </row>
    <row r="80" spans="1:25" x14ac:dyDescent="0.25">
      <c r="A80" s="1" t="s">
        <v>86</v>
      </c>
    </row>
    <row r="81" spans="1:1" x14ac:dyDescent="0.25">
      <c r="A81" s="1" t="s">
        <v>87</v>
      </c>
    </row>
    <row r="82" spans="1:1" x14ac:dyDescent="0.25">
      <c r="A82" s="1" t="s">
        <v>88</v>
      </c>
    </row>
    <row r="83" spans="1:1" x14ac:dyDescent="0.25">
      <c r="A83" s="1" t="s">
        <v>89</v>
      </c>
    </row>
    <row r="84" spans="1:1" x14ac:dyDescent="0.25">
      <c r="A84" s="1" t="s">
        <v>90</v>
      </c>
    </row>
    <row r="85" spans="1:1" x14ac:dyDescent="0.25">
      <c r="A85" s="1" t="s">
        <v>91</v>
      </c>
    </row>
    <row r="86" spans="1:1" x14ac:dyDescent="0.25">
      <c r="A86" s="1" t="s">
        <v>92</v>
      </c>
    </row>
    <row r="87" spans="1:1" x14ac:dyDescent="0.25">
      <c r="A87" s="1" t="s">
        <v>93</v>
      </c>
    </row>
    <row r="88" spans="1:1" ht="20.25" customHeight="1" x14ac:dyDescent="0.25">
      <c r="A88" s="1" t="s">
        <v>94</v>
      </c>
    </row>
    <row r="89" spans="1:1" x14ac:dyDescent="0.25">
      <c r="A89" s="1" t="s">
        <v>75</v>
      </c>
    </row>
    <row r="90" spans="1:1" ht="21.75" customHeight="1" x14ac:dyDescent="0.25">
      <c r="A90" s="1" t="s">
        <v>95</v>
      </c>
    </row>
    <row r="91" spans="1:1" x14ac:dyDescent="0.25">
      <c r="A91" s="1" t="s">
        <v>96</v>
      </c>
    </row>
    <row r="92" spans="1:1" x14ac:dyDescent="0.25">
      <c r="A92" s="1" t="s">
        <v>97</v>
      </c>
    </row>
    <row r="93" spans="1:1" x14ac:dyDescent="0.25">
      <c r="A93" s="1" t="s">
        <v>98</v>
      </c>
    </row>
    <row r="94" spans="1:1" x14ac:dyDescent="0.25">
      <c r="A94" s="1" t="s">
        <v>99</v>
      </c>
    </row>
    <row r="95" spans="1:1" x14ac:dyDescent="0.25">
      <c r="A95" s="1" t="s">
        <v>100</v>
      </c>
    </row>
    <row r="96" spans="1:1" x14ac:dyDescent="0.25">
      <c r="A96" s="1" t="s">
        <v>101</v>
      </c>
    </row>
    <row r="97" spans="1:1" x14ac:dyDescent="0.25">
      <c r="A97" s="1" t="s">
        <v>102</v>
      </c>
    </row>
  </sheetData>
  <mergeCells count="111">
    <mergeCell ref="T65:Y66"/>
    <mergeCell ref="A58:B58"/>
    <mergeCell ref="C58:J58"/>
    <mergeCell ref="A59:B59"/>
    <mergeCell ref="C59:J59"/>
    <mergeCell ref="A68:B68"/>
    <mergeCell ref="C68:J68"/>
    <mergeCell ref="A11:B11"/>
    <mergeCell ref="C11:J11"/>
    <mergeCell ref="A12:B12"/>
    <mergeCell ref="C12:J12"/>
    <mergeCell ref="A20:B20"/>
    <mergeCell ref="C20:J20"/>
    <mergeCell ref="A62:B62"/>
    <mergeCell ref="C62:J62"/>
    <mergeCell ref="A60:B60"/>
    <mergeCell ref="C60:J60"/>
    <mergeCell ref="A61:B61"/>
    <mergeCell ref="C61:J61"/>
    <mergeCell ref="A42:B42"/>
    <mergeCell ref="C42:J42"/>
    <mergeCell ref="A43:B43"/>
    <mergeCell ref="C43:J43"/>
    <mergeCell ref="A41:B41"/>
    <mergeCell ref="C41:J41"/>
    <mergeCell ref="A72:B72"/>
    <mergeCell ref="C72:J72"/>
    <mergeCell ref="A65:B67"/>
    <mergeCell ref="C65:J67"/>
    <mergeCell ref="K65:M66"/>
    <mergeCell ref="A69:B69"/>
    <mergeCell ref="C69:J69"/>
    <mergeCell ref="N65:S66"/>
    <mergeCell ref="A70:B70"/>
    <mergeCell ref="C70:J70"/>
    <mergeCell ref="A71:B71"/>
    <mergeCell ref="C71:J71"/>
    <mergeCell ref="N55:S56"/>
    <mergeCell ref="T55:Y56"/>
    <mergeCell ref="A46:B48"/>
    <mergeCell ref="C46:J48"/>
    <mergeCell ref="K46:M47"/>
    <mergeCell ref="N46:S47"/>
    <mergeCell ref="T46:Y47"/>
    <mergeCell ref="A51:B51"/>
    <mergeCell ref="C51:J51"/>
    <mergeCell ref="A52:B52"/>
    <mergeCell ref="C52:J52"/>
    <mergeCell ref="A53:B53"/>
    <mergeCell ref="C53:J53"/>
    <mergeCell ref="A55:B57"/>
    <mergeCell ref="C55:J57"/>
    <mergeCell ref="A49:B49"/>
    <mergeCell ref="K55:M56"/>
    <mergeCell ref="C49:J49"/>
    <mergeCell ref="A50:B50"/>
    <mergeCell ref="C50:J50"/>
    <mergeCell ref="N36:S37"/>
    <mergeCell ref="A24:B24"/>
    <mergeCell ref="C24:J24"/>
    <mergeCell ref="C36:J38"/>
    <mergeCell ref="A30:B30"/>
    <mergeCell ref="C30:J30"/>
    <mergeCell ref="A31:B31"/>
    <mergeCell ref="C31:J31"/>
    <mergeCell ref="A39:B39"/>
    <mergeCell ref="C39:J39"/>
    <mergeCell ref="A22:B22"/>
    <mergeCell ref="C22:J22"/>
    <mergeCell ref="A23:B23"/>
    <mergeCell ref="T27:Y28"/>
    <mergeCell ref="C23:J23"/>
    <mergeCell ref="A17:B19"/>
    <mergeCell ref="C17:J19"/>
    <mergeCell ref="K17:M18"/>
    <mergeCell ref="A21:B21"/>
    <mergeCell ref="C21:J21"/>
    <mergeCell ref="A2:Y2"/>
    <mergeCell ref="T8:Y9"/>
    <mergeCell ref="N8:S9"/>
    <mergeCell ref="K8:M9"/>
    <mergeCell ref="A8:B10"/>
    <mergeCell ref="C8:J10"/>
    <mergeCell ref="A5:B5"/>
    <mergeCell ref="J6:K6"/>
    <mergeCell ref="A6:F6"/>
    <mergeCell ref="C5:I5"/>
    <mergeCell ref="T36:Y37"/>
    <mergeCell ref="C27:J29"/>
    <mergeCell ref="K27:M28"/>
    <mergeCell ref="N27:S28"/>
    <mergeCell ref="K36:M37"/>
    <mergeCell ref="A74:S74"/>
    <mergeCell ref="A13:B13"/>
    <mergeCell ref="C13:J13"/>
    <mergeCell ref="C32:J32"/>
    <mergeCell ref="N17:S18"/>
    <mergeCell ref="A33:B33"/>
    <mergeCell ref="C33:J33"/>
    <mergeCell ref="A34:B34"/>
    <mergeCell ref="C34:J34"/>
    <mergeCell ref="A36:B38"/>
    <mergeCell ref="A27:B29"/>
    <mergeCell ref="A32:B32"/>
    <mergeCell ref="A14:B14"/>
    <mergeCell ref="A15:B15"/>
    <mergeCell ref="C14:J14"/>
    <mergeCell ref="C15:J15"/>
    <mergeCell ref="A40:B40"/>
    <mergeCell ref="C40:J40"/>
    <mergeCell ref="T17:Y18"/>
  </mergeCells>
  <printOptions horizontalCentered="1"/>
  <pageMargins left="0.39370078740157483" right="0.39370078740157483" top="0.31496062992125984" bottom="0.19685039370078741" header="0" footer="0"/>
  <pageSetup paperSize="8"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tabSelected="1" topLeftCell="A16" workbookViewId="0">
      <selection activeCell="V14" sqref="V14"/>
    </sheetView>
  </sheetViews>
  <sheetFormatPr defaultRowHeight="15" x14ac:dyDescent="0.25"/>
  <cols>
    <col min="1" max="1" width="4.28515625" style="1" customWidth="1"/>
    <col min="2" max="2" width="11.5703125" style="1" customWidth="1"/>
    <col min="3" max="3" width="11.140625" style="1" customWidth="1"/>
    <col min="4" max="4" width="4.28515625" style="1" customWidth="1"/>
    <col min="5" max="5" width="2.5703125" style="1" customWidth="1"/>
    <col min="6" max="9" width="4.28515625" style="1" customWidth="1"/>
    <col min="10" max="10" width="11.42578125" style="1" customWidth="1"/>
    <col min="11" max="14" width="5.7109375" style="1" customWidth="1"/>
    <col min="15" max="15" width="6.28515625" style="1" customWidth="1"/>
    <col min="16" max="16" width="5.7109375" style="1" customWidth="1"/>
    <col min="17" max="17" width="6.28515625" style="1" customWidth="1"/>
    <col min="18" max="18" width="5.7109375" style="1" customWidth="1"/>
    <col min="19" max="19" width="6.28515625" style="1" customWidth="1"/>
    <col min="20" max="20" width="5.7109375" style="1" customWidth="1"/>
    <col min="21" max="21" width="6.28515625" style="1" customWidth="1"/>
    <col min="22" max="22" width="5.7109375" style="1" customWidth="1"/>
    <col min="23" max="23" width="6.28515625" style="1" customWidth="1"/>
    <col min="24" max="24" width="5.7109375" style="1" customWidth="1"/>
    <col min="25" max="25" width="6.28515625" style="1" customWidth="1"/>
    <col min="26" max="16384" width="9.140625" style="1"/>
  </cols>
  <sheetData>
    <row r="1" spans="1:25" x14ac:dyDescent="0.25">
      <c r="A1" s="2"/>
      <c r="B1" s="2"/>
      <c r="C1" s="2"/>
      <c r="D1" s="2"/>
      <c r="E1" s="2"/>
      <c r="F1" s="2"/>
      <c r="G1" s="2"/>
      <c r="H1" s="2"/>
      <c r="I1" s="2"/>
      <c r="J1" s="2"/>
      <c r="K1" s="2"/>
      <c r="L1" s="2"/>
      <c r="M1" s="2"/>
      <c r="N1" s="2"/>
      <c r="O1" s="2"/>
      <c r="P1" s="2"/>
      <c r="Q1" s="2"/>
      <c r="R1" s="2"/>
      <c r="S1" s="2"/>
      <c r="T1" s="2"/>
      <c r="U1" s="2"/>
      <c r="V1" s="2"/>
      <c r="W1" s="2"/>
      <c r="X1" s="2"/>
      <c r="Y1" s="2"/>
    </row>
    <row r="2" spans="1:25" ht="22.5" customHeight="1" x14ac:dyDescent="0.25">
      <c r="A2" s="72" t="s">
        <v>40</v>
      </c>
      <c r="B2" s="72"/>
      <c r="C2" s="72"/>
      <c r="D2" s="72"/>
      <c r="E2" s="72"/>
      <c r="F2" s="72"/>
      <c r="G2" s="72"/>
      <c r="H2" s="72"/>
      <c r="I2" s="72"/>
      <c r="J2" s="72"/>
      <c r="K2" s="72"/>
      <c r="L2" s="72"/>
      <c r="M2" s="72"/>
      <c r="N2" s="72"/>
      <c r="O2" s="72"/>
      <c r="P2" s="72"/>
      <c r="Q2" s="72"/>
      <c r="R2" s="72"/>
      <c r="S2" s="72"/>
      <c r="T2" s="72"/>
      <c r="U2" s="72"/>
      <c r="V2" s="72"/>
      <c r="W2" s="72"/>
      <c r="X2" s="72"/>
      <c r="Y2" s="72"/>
    </row>
    <row r="3" spans="1:25" ht="7.5" customHeight="1" x14ac:dyDescent="0.25">
      <c r="A3" s="2"/>
      <c r="B3" s="2"/>
      <c r="C3" s="2"/>
      <c r="D3" s="2"/>
      <c r="E3" s="2"/>
      <c r="F3" s="2"/>
      <c r="G3" s="2"/>
      <c r="H3" s="2"/>
      <c r="I3" s="2"/>
      <c r="J3" s="2"/>
      <c r="K3" s="2"/>
      <c r="L3" s="2"/>
      <c r="M3" s="2"/>
      <c r="N3" s="2"/>
      <c r="O3" s="2"/>
      <c r="P3" s="2"/>
      <c r="Q3" s="2"/>
      <c r="R3" s="2"/>
      <c r="S3" s="2"/>
      <c r="T3" s="2"/>
      <c r="U3" s="2"/>
      <c r="V3" s="2"/>
      <c r="W3" s="2"/>
      <c r="X3" s="2"/>
      <c r="Y3" s="2"/>
    </row>
    <row r="4" spans="1:25" ht="7.5" customHeight="1" x14ac:dyDescent="0.25">
      <c r="A4" s="2"/>
      <c r="B4" s="2"/>
      <c r="C4" s="2"/>
      <c r="D4" s="2"/>
      <c r="E4" s="2"/>
      <c r="F4" s="2"/>
      <c r="G4" s="2"/>
      <c r="H4" s="2"/>
      <c r="I4" s="2"/>
      <c r="J4" s="2"/>
      <c r="K4" s="2"/>
      <c r="L4" s="2"/>
      <c r="M4" s="2"/>
      <c r="N4" s="2"/>
      <c r="O4" s="2"/>
      <c r="P4" s="2"/>
      <c r="Q4" s="2"/>
      <c r="R4" s="2"/>
      <c r="S4" s="2"/>
      <c r="T4" s="2"/>
      <c r="U4" s="2"/>
      <c r="V4" s="2"/>
      <c r="W4" s="2"/>
      <c r="X4" s="2"/>
      <c r="Y4" s="2"/>
    </row>
    <row r="5" spans="1:25" ht="15" customHeight="1" x14ac:dyDescent="0.25">
      <c r="A5" s="73" t="s">
        <v>8</v>
      </c>
      <c r="B5" s="73"/>
      <c r="C5" s="71" t="s">
        <v>144</v>
      </c>
      <c r="D5" s="71"/>
      <c r="E5" s="71"/>
      <c r="F5" s="71"/>
      <c r="G5" s="71"/>
      <c r="H5" s="71"/>
      <c r="I5" s="71"/>
      <c r="J5" s="3" t="s">
        <v>9</v>
      </c>
      <c r="K5" s="2"/>
      <c r="L5" s="2">
        <v>5990</v>
      </c>
      <c r="M5" s="2"/>
      <c r="N5" s="2"/>
      <c r="O5" s="2"/>
      <c r="P5" s="2"/>
      <c r="Q5" s="2"/>
      <c r="R5" s="2"/>
      <c r="S5" s="2"/>
      <c r="T5" s="3" t="s">
        <v>7</v>
      </c>
      <c r="U5" s="3"/>
      <c r="V5" s="36" t="s">
        <v>145</v>
      </c>
      <c r="W5" s="36"/>
      <c r="X5" s="36"/>
    </row>
    <row r="6" spans="1:25" ht="15.75" customHeight="1" x14ac:dyDescent="0.25">
      <c r="A6" s="75" t="s">
        <v>153</v>
      </c>
      <c r="B6" s="75"/>
      <c r="C6" s="75"/>
      <c r="D6" s="75"/>
      <c r="E6" s="75"/>
      <c r="F6" s="75"/>
      <c r="G6" s="3"/>
      <c r="I6" s="3"/>
      <c r="J6" s="74" t="s">
        <v>10</v>
      </c>
      <c r="K6" s="74"/>
      <c r="L6" t="s">
        <v>61</v>
      </c>
      <c r="S6" s="3"/>
      <c r="T6" s="3"/>
      <c r="U6" s="3"/>
      <c r="V6" s="3"/>
      <c r="W6" s="3"/>
      <c r="X6" s="3"/>
      <c r="Y6" s="3"/>
    </row>
    <row r="7" spans="1:25" ht="15" customHeight="1" x14ac:dyDescent="0.25">
      <c r="A7" s="3"/>
      <c r="B7" s="3"/>
      <c r="C7" s="3"/>
      <c r="D7" s="3"/>
      <c r="E7" s="3"/>
      <c r="F7" s="3"/>
      <c r="G7" s="3"/>
      <c r="H7" s="4"/>
      <c r="I7" s="4"/>
      <c r="J7" s="4"/>
      <c r="K7" s="4"/>
      <c r="L7" s="4"/>
      <c r="M7" s="4"/>
      <c r="N7" s="4"/>
      <c r="O7" s="92" t="s">
        <v>39</v>
      </c>
      <c r="P7" s="92"/>
      <c r="Q7" s="92"/>
      <c r="R7" s="92"/>
      <c r="S7" s="92"/>
      <c r="T7" s="92"/>
      <c r="U7" s="92"/>
      <c r="V7" s="92"/>
      <c r="W7" s="92"/>
      <c r="X7" s="92"/>
      <c r="Y7" s="4"/>
    </row>
    <row r="8" spans="1:25" ht="15" customHeight="1" x14ac:dyDescent="0.25">
      <c r="A8" s="65" t="s">
        <v>4</v>
      </c>
      <c r="B8" s="65"/>
      <c r="C8" s="65" t="s">
        <v>5</v>
      </c>
      <c r="D8" s="65"/>
      <c r="E8" s="65"/>
      <c r="F8" s="65"/>
      <c r="G8" s="65"/>
      <c r="H8" s="65"/>
      <c r="I8" s="65"/>
      <c r="J8" s="65"/>
      <c r="K8" s="81" t="s">
        <v>38</v>
      </c>
      <c r="L8" s="82"/>
      <c r="M8" s="83"/>
      <c r="N8" s="60" t="s">
        <v>37</v>
      </c>
      <c r="O8" s="60"/>
      <c r="P8" s="60"/>
      <c r="Q8" s="60"/>
      <c r="R8" s="60"/>
      <c r="S8" s="60"/>
      <c r="T8" s="60" t="s">
        <v>36</v>
      </c>
      <c r="U8" s="60"/>
      <c r="V8" s="60"/>
      <c r="W8" s="60"/>
      <c r="X8" s="60"/>
      <c r="Y8" s="60"/>
    </row>
    <row r="9" spans="1:25" ht="24" customHeight="1" x14ac:dyDescent="0.25">
      <c r="A9" s="65"/>
      <c r="B9" s="65"/>
      <c r="C9" s="65"/>
      <c r="D9" s="65"/>
      <c r="E9" s="65"/>
      <c r="F9" s="65"/>
      <c r="G9" s="65"/>
      <c r="H9" s="65"/>
      <c r="I9" s="65"/>
      <c r="J9" s="65"/>
      <c r="K9" s="84"/>
      <c r="L9" s="85"/>
      <c r="M9" s="86"/>
      <c r="N9" s="60"/>
      <c r="O9" s="60"/>
      <c r="P9" s="60"/>
      <c r="Q9" s="60"/>
      <c r="R9" s="60"/>
      <c r="S9" s="60"/>
      <c r="T9" s="60"/>
      <c r="U9" s="60"/>
      <c r="V9" s="60"/>
      <c r="W9" s="60"/>
      <c r="X9" s="60"/>
      <c r="Y9" s="60"/>
    </row>
    <row r="10" spans="1:25" ht="30" customHeight="1" x14ac:dyDescent="0.25">
      <c r="A10" s="65"/>
      <c r="B10" s="65"/>
      <c r="C10" s="65"/>
      <c r="D10" s="65"/>
      <c r="E10" s="65"/>
      <c r="F10" s="65"/>
      <c r="G10" s="65"/>
      <c r="H10" s="65"/>
      <c r="I10" s="65"/>
      <c r="J10" s="65"/>
      <c r="K10" s="7" t="s">
        <v>1</v>
      </c>
      <c r="L10" s="7" t="s">
        <v>2</v>
      </c>
      <c r="M10" s="20" t="s">
        <v>3</v>
      </c>
      <c r="N10" s="7" t="s">
        <v>1</v>
      </c>
      <c r="O10" s="18" t="s">
        <v>0</v>
      </c>
      <c r="P10" s="7" t="s">
        <v>2</v>
      </c>
      <c r="Q10" s="18" t="s">
        <v>0</v>
      </c>
      <c r="R10" s="20" t="s">
        <v>3</v>
      </c>
      <c r="S10" s="18" t="s">
        <v>0</v>
      </c>
      <c r="T10" s="7" t="s">
        <v>1</v>
      </c>
      <c r="U10" s="18" t="s">
        <v>0</v>
      </c>
      <c r="V10" s="7" t="s">
        <v>2</v>
      </c>
      <c r="W10" s="18" t="s">
        <v>0</v>
      </c>
      <c r="X10" s="20" t="s">
        <v>3</v>
      </c>
      <c r="Y10" s="18" t="s">
        <v>0</v>
      </c>
    </row>
    <row r="11" spans="1:25" ht="30" customHeight="1" x14ac:dyDescent="0.25">
      <c r="A11" s="61" t="s">
        <v>143</v>
      </c>
      <c r="B11" s="61"/>
      <c r="C11" s="62" t="s">
        <v>140</v>
      </c>
      <c r="D11" s="63"/>
      <c r="E11" s="63"/>
      <c r="F11" s="63"/>
      <c r="G11" s="63"/>
      <c r="H11" s="63"/>
      <c r="I11" s="63"/>
      <c r="J11" s="64"/>
      <c r="K11" s="34">
        <f>'5a'!N30</f>
        <v>4</v>
      </c>
      <c r="L11" s="34">
        <f>'5a'!P30</f>
        <v>0</v>
      </c>
      <c r="M11" s="20">
        <f>K11+L11</f>
        <v>4</v>
      </c>
      <c r="N11" s="7">
        <v>1</v>
      </c>
      <c r="O11" s="19">
        <f>IF(K11=0,0,(N11/K11))</f>
        <v>0.25</v>
      </c>
      <c r="P11" s="7">
        <v>0</v>
      </c>
      <c r="Q11" s="19">
        <f>IF(L11=0,0,(P11/L11))</f>
        <v>0</v>
      </c>
      <c r="R11" s="20">
        <f>N11+P11</f>
        <v>1</v>
      </c>
      <c r="S11" s="19">
        <f>IF(M11=0,0,(R11/M11))</f>
        <v>0.25</v>
      </c>
      <c r="T11" s="7">
        <v>3</v>
      </c>
      <c r="U11" s="19">
        <f>IF(K11=0,0,(T11/K11))</f>
        <v>0.75</v>
      </c>
      <c r="V11" s="7">
        <v>0</v>
      </c>
      <c r="W11" s="19">
        <f>IF(L11=0,0,(V11/L11))</f>
        <v>0</v>
      </c>
      <c r="X11" s="20">
        <f>T11+V11</f>
        <v>3</v>
      </c>
      <c r="Y11" s="19">
        <f>IF(M11=0,0,(X11/M11))</f>
        <v>0.75</v>
      </c>
    </row>
    <row r="12" spans="1:25" ht="30" customHeight="1" x14ac:dyDescent="0.25">
      <c r="A12" s="62" t="s">
        <v>141</v>
      </c>
      <c r="B12" s="64"/>
      <c r="C12" s="68" t="s">
        <v>138</v>
      </c>
      <c r="D12" s="69"/>
      <c r="E12" s="69"/>
      <c r="F12" s="69"/>
      <c r="G12" s="69"/>
      <c r="H12" s="69"/>
      <c r="I12" s="69"/>
      <c r="J12" s="70"/>
      <c r="K12" s="34">
        <f>'5a'!N31</f>
        <v>0</v>
      </c>
      <c r="L12" s="34">
        <f>'5a'!P31</f>
        <v>1</v>
      </c>
      <c r="M12" s="20">
        <f>K12+L12</f>
        <v>1</v>
      </c>
      <c r="N12" s="7">
        <v>0</v>
      </c>
      <c r="O12" s="19">
        <f t="shared" ref="O12:O15" si="0">IF(K12=0,0,(N12/K12))</f>
        <v>0</v>
      </c>
      <c r="P12" s="7">
        <v>0</v>
      </c>
      <c r="Q12" s="19">
        <f t="shared" ref="Q12:Q15" si="1">IF(L12=0,0,(P12/L12))</f>
        <v>0</v>
      </c>
      <c r="R12" s="20">
        <f>N12+P12</f>
        <v>0</v>
      </c>
      <c r="S12" s="19">
        <f t="shared" ref="S12:S15" si="2">IF(M12=0,0,(R12/M12))</f>
        <v>0</v>
      </c>
      <c r="T12" s="7">
        <v>0</v>
      </c>
      <c r="U12" s="19">
        <f t="shared" ref="U12:U15" si="3">IF(K12=0,0,(T12/K12))</f>
        <v>0</v>
      </c>
      <c r="V12" s="7">
        <v>1</v>
      </c>
      <c r="W12" s="19">
        <f t="shared" ref="W12:W15" si="4">IF(L12=0,0,(V12/L12))</f>
        <v>1</v>
      </c>
      <c r="X12" s="20">
        <f>T12+V12</f>
        <v>1</v>
      </c>
      <c r="Y12" s="19">
        <f t="shared" ref="Y12:Y15" si="5">IF(M12=0,0,(X12/M12))</f>
        <v>1</v>
      </c>
    </row>
    <row r="13" spans="1:25" ht="38.25" customHeight="1" x14ac:dyDescent="0.25">
      <c r="A13" s="66" t="s">
        <v>151</v>
      </c>
      <c r="B13" s="67"/>
      <c r="C13" s="62" t="s">
        <v>150</v>
      </c>
      <c r="D13" s="63"/>
      <c r="E13" s="63"/>
      <c r="F13" s="63"/>
      <c r="G13" s="63"/>
      <c r="H13" s="63"/>
      <c r="I13" s="63"/>
      <c r="J13" s="64"/>
      <c r="K13" s="34">
        <f>'5a'!N32</f>
        <v>0</v>
      </c>
      <c r="L13" s="34">
        <f>'5a'!P32</f>
        <v>5</v>
      </c>
      <c r="M13" s="35">
        <f t="shared" ref="M13:M14" si="6">K13+L13</f>
        <v>5</v>
      </c>
      <c r="N13" s="34">
        <v>0</v>
      </c>
      <c r="O13" s="19">
        <f t="shared" ref="O13:O14" si="7">IF(K13=0,0,(N13/K13))</f>
        <v>0</v>
      </c>
      <c r="P13" s="34">
        <v>1</v>
      </c>
      <c r="Q13" s="19">
        <f t="shared" ref="Q13:Q14" si="8">IF(L13=0,0,(P13/L13))</f>
        <v>0.2</v>
      </c>
      <c r="R13" s="35">
        <f t="shared" ref="R13:R14" si="9">N13+P13</f>
        <v>1</v>
      </c>
      <c r="S13" s="19">
        <f t="shared" ref="S13:S14" si="10">IF(M13=0,0,(R13/M13))</f>
        <v>0.2</v>
      </c>
      <c r="T13" s="34">
        <v>0</v>
      </c>
      <c r="U13" s="19">
        <f t="shared" ref="U13:U14" si="11">IF(K13=0,0,(T13/K13))</f>
        <v>0</v>
      </c>
      <c r="V13" s="34">
        <v>4</v>
      </c>
      <c r="W13" s="19">
        <f t="shared" ref="W13:W14" si="12">IF(L13=0,0,(V13/L13))</f>
        <v>0.8</v>
      </c>
      <c r="X13" s="35">
        <f t="shared" ref="X13:X14" si="13">T13+V13</f>
        <v>4</v>
      </c>
      <c r="Y13" s="19">
        <f t="shared" ref="Y13:Y14" si="14">IF(M13=0,0,(X13/M13))</f>
        <v>0.8</v>
      </c>
    </row>
    <row r="14" spans="1:25" ht="37.5" customHeight="1" x14ac:dyDescent="0.25">
      <c r="A14" s="62" t="s">
        <v>142</v>
      </c>
      <c r="B14" s="64"/>
      <c r="C14" s="62" t="s">
        <v>139</v>
      </c>
      <c r="D14" s="63"/>
      <c r="E14" s="63"/>
      <c r="F14" s="63"/>
      <c r="G14" s="63"/>
      <c r="H14" s="63"/>
      <c r="I14" s="63"/>
      <c r="J14" s="64"/>
      <c r="K14" s="34">
        <f>'5a'!N33</f>
        <v>0</v>
      </c>
      <c r="L14" s="34">
        <f>'5a'!P33</f>
        <v>1</v>
      </c>
      <c r="M14" s="35">
        <f t="shared" si="6"/>
        <v>1</v>
      </c>
      <c r="N14" s="34">
        <v>0</v>
      </c>
      <c r="O14" s="19">
        <f t="shared" si="7"/>
        <v>0</v>
      </c>
      <c r="P14" s="34">
        <v>1</v>
      </c>
      <c r="Q14" s="19">
        <f t="shared" si="8"/>
        <v>1</v>
      </c>
      <c r="R14" s="35">
        <f t="shared" si="9"/>
        <v>1</v>
      </c>
      <c r="S14" s="19">
        <f t="shared" si="10"/>
        <v>1</v>
      </c>
      <c r="T14" s="34">
        <v>0</v>
      </c>
      <c r="U14" s="19">
        <f t="shared" si="11"/>
        <v>0</v>
      </c>
      <c r="V14" s="34">
        <v>0</v>
      </c>
      <c r="W14" s="19">
        <f t="shared" si="12"/>
        <v>0</v>
      </c>
      <c r="X14" s="35">
        <f t="shared" si="13"/>
        <v>0</v>
      </c>
      <c r="Y14" s="19">
        <f t="shared" si="14"/>
        <v>0</v>
      </c>
    </row>
    <row r="15" spans="1:25" ht="30" customHeight="1" x14ac:dyDescent="0.25">
      <c r="A15" s="58"/>
      <c r="B15" s="58"/>
      <c r="C15" s="59" t="s">
        <v>6</v>
      </c>
      <c r="D15" s="59"/>
      <c r="E15" s="59"/>
      <c r="F15" s="59"/>
      <c r="G15" s="59"/>
      <c r="H15" s="59"/>
      <c r="I15" s="59"/>
      <c r="J15" s="59"/>
      <c r="K15" s="20">
        <f>SUM(K11:K14)</f>
        <v>4</v>
      </c>
      <c r="L15" s="35">
        <f>SUM(L11:L14)</f>
        <v>7</v>
      </c>
      <c r="M15" s="35">
        <f>SUM(M11:M14)</f>
        <v>11</v>
      </c>
      <c r="N15" s="35">
        <f>SUM(N11:N14)</f>
        <v>1</v>
      </c>
      <c r="O15" s="19">
        <f t="shared" si="0"/>
        <v>0.25</v>
      </c>
      <c r="P15" s="35">
        <f>SUM(P11:P14)</f>
        <v>2</v>
      </c>
      <c r="Q15" s="19">
        <f t="shared" si="1"/>
        <v>0.2857142857142857</v>
      </c>
      <c r="R15" s="31">
        <f>SUM(R11:R14)</f>
        <v>3</v>
      </c>
      <c r="S15" s="53">
        <f t="shared" si="2"/>
        <v>0.27272727272727271</v>
      </c>
      <c r="T15" s="35">
        <f>SUM(T11:T14)</f>
        <v>3</v>
      </c>
      <c r="U15" s="19">
        <f t="shared" si="3"/>
        <v>0.75</v>
      </c>
      <c r="V15" s="35">
        <f>SUM(V11:V14)</f>
        <v>5</v>
      </c>
      <c r="W15" s="19">
        <f t="shared" si="4"/>
        <v>0.7142857142857143</v>
      </c>
      <c r="X15" s="31">
        <f>SUM(X11:X14)</f>
        <v>8</v>
      </c>
      <c r="Y15" s="53">
        <f t="shared" si="5"/>
        <v>0.72727272727272729</v>
      </c>
    </row>
    <row r="16" spans="1:25" ht="26.2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row>
    <row r="17" spans="1:25" ht="15" customHeight="1" x14ac:dyDescent="0.25">
      <c r="A17" s="2"/>
      <c r="B17" s="2"/>
      <c r="C17" s="2"/>
      <c r="D17" s="2"/>
      <c r="E17" s="2"/>
      <c r="F17" s="2"/>
      <c r="G17" s="2"/>
      <c r="H17" s="2"/>
      <c r="I17" s="2"/>
      <c r="J17" s="2"/>
      <c r="K17" s="2"/>
      <c r="L17" s="2"/>
      <c r="M17" s="2"/>
      <c r="N17" s="93" t="s">
        <v>35</v>
      </c>
      <c r="O17" s="93"/>
      <c r="P17" s="93"/>
      <c r="Q17" s="93"/>
      <c r="R17" s="93"/>
      <c r="S17" s="93"/>
      <c r="T17" s="93"/>
      <c r="U17" s="93"/>
      <c r="V17" s="93"/>
      <c r="W17" s="93"/>
      <c r="X17" s="93"/>
      <c r="Y17" s="3"/>
    </row>
    <row r="18" spans="1:25" x14ac:dyDescent="0.25">
      <c r="A18" s="65" t="s">
        <v>4</v>
      </c>
      <c r="B18" s="65"/>
      <c r="C18" s="65" t="s">
        <v>5</v>
      </c>
      <c r="D18" s="65"/>
      <c r="E18" s="65"/>
      <c r="F18" s="65"/>
      <c r="G18" s="65"/>
      <c r="H18" s="65"/>
      <c r="I18" s="65"/>
      <c r="J18" s="65"/>
      <c r="K18" s="81" t="s">
        <v>34</v>
      </c>
      <c r="L18" s="82"/>
      <c r="M18" s="83"/>
      <c r="N18" s="60" t="s">
        <v>33</v>
      </c>
      <c r="O18" s="60"/>
      <c r="P18" s="60"/>
      <c r="Q18" s="60"/>
      <c r="R18" s="60"/>
      <c r="S18" s="60"/>
      <c r="T18" s="60" t="s">
        <v>32</v>
      </c>
      <c r="U18" s="60"/>
      <c r="V18" s="60"/>
      <c r="W18" s="60"/>
      <c r="X18" s="60"/>
      <c r="Y18" s="60"/>
    </row>
    <row r="19" spans="1:25" ht="24" customHeight="1" x14ac:dyDescent="0.25">
      <c r="A19" s="65"/>
      <c r="B19" s="65"/>
      <c r="C19" s="65"/>
      <c r="D19" s="65"/>
      <c r="E19" s="65"/>
      <c r="F19" s="65"/>
      <c r="G19" s="65"/>
      <c r="H19" s="65"/>
      <c r="I19" s="65"/>
      <c r="J19" s="65"/>
      <c r="K19" s="84"/>
      <c r="L19" s="85"/>
      <c r="M19" s="86"/>
      <c r="N19" s="60"/>
      <c r="O19" s="60"/>
      <c r="P19" s="60"/>
      <c r="Q19" s="60"/>
      <c r="R19" s="60"/>
      <c r="S19" s="60"/>
      <c r="T19" s="60"/>
      <c r="U19" s="60"/>
      <c r="V19" s="60"/>
      <c r="W19" s="60"/>
      <c r="X19" s="60"/>
      <c r="Y19" s="60"/>
    </row>
    <row r="20" spans="1:25" ht="25.5" x14ac:dyDescent="0.25">
      <c r="A20" s="65"/>
      <c r="B20" s="65"/>
      <c r="C20" s="65"/>
      <c r="D20" s="65"/>
      <c r="E20" s="65"/>
      <c r="F20" s="65"/>
      <c r="G20" s="65"/>
      <c r="H20" s="65"/>
      <c r="I20" s="65"/>
      <c r="J20" s="65"/>
      <c r="K20" s="7" t="s">
        <v>1</v>
      </c>
      <c r="L20" s="7" t="s">
        <v>2</v>
      </c>
      <c r="M20" s="20" t="s">
        <v>3</v>
      </c>
      <c r="N20" s="7" t="s">
        <v>1</v>
      </c>
      <c r="O20" s="18" t="s">
        <v>0</v>
      </c>
      <c r="P20" s="7" t="s">
        <v>2</v>
      </c>
      <c r="Q20" s="18" t="s">
        <v>0</v>
      </c>
      <c r="R20" s="20" t="s">
        <v>3</v>
      </c>
      <c r="S20" s="18" t="s">
        <v>0</v>
      </c>
      <c r="T20" s="7" t="s">
        <v>1</v>
      </c>
      <c r="U20" s="18" t="s">
        <v>0</v>
      </c>
      <c r="V20" s="7" t="s">
        <v>2</v>
      </c>
      <c r="W20" s="18" t="s">
        <v>0</v>
      </c>
      <c r="X20" s="20" t="s">
        <v>3</v>
      </c>
      <c r="Y20" s="18" t="s">
        <v>0</v>
      </c>
    </row>
    <row r="21" spans="1:25" ht="30" customHeight="1" x14ac:dyDescent="0.25">
      <c r="A21" s="87" t="str">
        <f>A11</f>
        <v>481 - Ciências Informáticas</v>
      </c>
      <c r="B21" s="87"/>
      <c r="C21" s="88" t="str">
        <f>C11</f>
        <v>Técnico de Gestão e Programação de Sistemas Informáticos</v>
      </c>
      <c r="D21" s="88"/>
      <c r="E21" s="88"/>
      <c r="F21" s="88"/>
      <c r="G21" s="88"/>
      <c r="H21" s="88"/>
      <c r="I21" s="88"/>
      <c r="J21" s="88"/>
      <c r="K21" s="34">
        <f>'5a'!N39</f>
        <v>1</v>
      </c>
      <c r="L21" s="34">
        <f>'5a'!P39</f>
        <v>0</v>
      </c>
      <c r="M21" s="20">
        <f>SUM(K21,L21)</f>
        <v>1</v>
      </c>
      <c r="N21" s="7">
        <v>0</v>
      </c>
      <c r="O21" s="19">
        <f>IF(K21=0,0,(N21/K21))</f>
        <v>0</v>
      </c>
      <c r="P21" s="7">
        <v>0</v>
      </c>
      <c r="Q21" s="19">
        <f>IF(L21=0,0,(P21/L21))</f>
        <v>0</v>
      </c>
      <c r="R21" s="20">
        <f>N21+P21</f>
        <v>0</v>
      </c>
      <c r="S21" s="19">
        <f>IF(M21=0,0,(R21/M21))</f>
        <v>0</v>
      </c>
      <c r="T21" s="7">
        <v>1</v>
      </c>
      <c r="U21" s="19">
        <f>IF(K21=0,0,(T21/K21))</f>
        <v>1</v>
      </c>
      <c r="V21" s="7">
        <v>0</v>
      </c>
      <c r="W21" s="19">
        <f>IF(L21=0,0,(V21/L21))</f>
        <v>0</v>
      </c>
      <c r="X21" s="20">
        <f>T21+V21</f>
        <v>1</v>
      </c>
      <c r="Y21" s="19">
        <f>IF(M21=0,0,(X21/M21))</f>
        <v>1</v>
      </c>
    </row>
    <row r="22" spans="1:25" ht="30" customHeight="1" x14ac:dyDescent="0.25">
      <c r="A22" s="89" t="str">
        <f>A12</f>
        <v>214 - Design</v>
      </c>
      <c r="B22" s="89"/>
      <c r="C22" s="78" t="str">
        <f>C12</f>
        <v>Técnico de Design - Design de Equipamentos</v>
      </c>
      <c r="D22" s="79"/>
      <c r="E22" s="79"/>
      <c r="F22" s="79"/>
      <c r="G22" s="79"/>
      <c r="H22" s="79"/>
      <c r="I22" s="79"/>
      <c r="J22" s="80"/>
      <c r="K22" s="34">
        <f>'5a'!N40</f>
        <v>0</v>
      </c>
      <c r="L22" s="34">
        <f>'5a'!P40</f>
        <v>0</v>
      </c>
      <c r="M22" s="20">
        <v>0</v>
      </c>
      <c r="N22" s="7">
        <v>0</v>
      </c>
      <c r="O22" s="19">
        <f t="shared" ref="O22:O25" si="15">IF(K22=0,0,(N22/K22))</f>
        <v>0</v>
      </c>
      <c r="P22" s="7">
        <v>0</v>
      </c>
      <c r="Q22" s="19">
        <f t="shared" ref="Q22:Q25" si="16">IF(L22=0,0,(P22/L22))</f>
        <v>0</v>
      </c>
      <c r="R22" s="20">
        <f>N22+P22</f>
        <v>0</v>
      </c>
      <c r="S22" s="19">
        <f t="shared" ref="S22:S25" si="17">IF(M22=0,0,(R22/M22))</f>
        <v>0</v>
      </c>
      <c r="T22" s="7">
        <v>0</v>
      </c>
      <c r="U22" s="19">
        <f t="shared" ref="U22:U25" si="18">IF(K22=0,0,(T22/K22))</f>
        <v>0</v>
      </c>
      <c r="V22" s="7">
        <v>0</v>
      </c>
      <c r="W22" s="19">
        <f t="shared" ref="W22:W25" si="19">IF(L22=0,0,(V22/L22))</f>
        <v>0</v>
      </c>
      <c r="X22" s="20">
        <f>T22+V22</f>
        <v>0</v>
      </c>
      <c r="Y22" s="19">
        <f t="shared" ref="Y22:Y25" si="20">IF(M22=0,0,(X22/M22))</f>
        <v>0</v>
      </c>
    </row>
    <row r="23" spans="1:25" ht="42" customHeight="1" x14ac:dyDescent="0.25">
      <c r="A23" s="89" t="str">
        <f>A13</f>
        <v>761 - Serviços de Apoio a Crianças e Jovens</v>
      </c>
      <c r="B23" s="89"/>
      <c r="C23" s="78" t="str">
        <f>C13</f>
        <v>Técnico de Apoio à Infância</v>
      </c>
      <c r="D23" s="79"/>
      <c r="E23" s="79"/>
      <c r="F23" s="79"/>
      <c r="G23" s="79"/>
      <c r="H23" s="79"/>
      <c r="I23" s="79"/>
      <c r="J23" s="80"/>
      <c r="K23" s="34">
        <f>'5a'!N41</f>
        <v>0</v>
      </c>
      <c r="L23" s="34">
        <f>'5a'!P41</f>
        <v>0</v>
      </c>
      <c r="M23" s="35">
        <v>0</v>
      </c>
      <c r="N23" s="34">
        <v>0</v>
      </c>
      <c r="O23" s="19">
        <f t="shared" ref="O23:O24" si="21">IF(K23=0,0,(N23/K23))</f>
        <v>0</v>
      </c>
      <c r="P23" s="34">
        <v>0</v>
      </c>
      <c r="Q23" s="19">
        <f t="shared" ref="Q23:Q24" si="22">IF(L23=0,0,(P23/L23))</f>
        <v>0</v>
      </c>
      <c r="R23" s="35">
        <f>N23+P23</f>
        <v>0</v>
      </c>
      <c r="S23" s="19">
        <f t="shared" ref="S23:S24" si="23">IF(M23=0,0,(R23/M23))</f>
        <v>0</v>
      </c>
      <c r="T23" s="34">
        <v>0</v>
      </c>
      <c r="U23" s="19">
        <f t="shared" ref="U23:U24" si="24">IF(K23=0,0,(T23/K23))</f>
        <v>0</v>
      </c>
      <c r="V23" s="34">
        <v>0</v>
      </c>
      <c r="W23" s="19">
        <f t="shared" ref="W23:W24" si="25">IF(L23=0,0,(V23/L23))</f>
        <v>0</v>
      </c>
      <c r="X23" s="35">
        <f>T23+V23</f>
        <v>0</v>
      </c>
      <c r="Y23" s="19">
        <f t="shared" ref="Y23:Y24" si="26">IF(M23=0,0,(X23/M23))</f>
        <v>0</v>
      </c>
    </row>
    <row r="24" spans="1:25" ht="43.5" customHeight="1" x14ac:dyDescent="0.25">
      <c r="A24" s="90" t="str">
        <f>A14</f>
        <v>345 - Gestão e Administração</v>
      </c>
      <c r="B24" s="91"/>
      <c r="C24" s="78" t="str">
        <f>C14</f>
        <v>Técnico de Gestão</v>
      </c>
      <c r="D24" s="79"/>
      <c r="E24" s="79"/>
      <c r="F24" s="79"/>
      <c r="G24" s="79"/>
      <c r="H24" s="79"/>
      <c r="I24" s="79"/>
      <c r="J24" s="80"/>
      <c r="K24" s="34">
        <f>'5a'!N42</f>
        <v>0</v>
      </c>
      <c r="L24" s="34">
        <f>'5a'!P42</f>
        <v>0</v>
      </c>
      <c r="M24" s="35">
        <v>0</v>
      </c>
      <c r="N24" s="34">
        <v>0</v>
      </c>
      <c r="O24" s="19">
        <f t="shared" si="21"/>
        <v>0</v>
      </c>
      <c r="P24" s="34">
        <v>0</v>
      </c>
      <c r="Q24" s="19">
        <f t="shared" si="22"/>
        <v>0</v>
      </c>
      <c r="R24" s="35">
        <f>N24+P24</f>
        <v>0</v>
      </c>
      <c r="S24" s="19">
        <f t="shared" si="23"/>
        <v>0</v>
      </c>
      <c r="T24" s="34">
        <v>0</v>
      </c>
      <c r="U24" s="19">
        <f t="shared" si="24"/>
        <v>0</v>
      </c>
      <c r="V24" s="34">
        <v>0</v>
      </c>
      <c r="W24" s="19">
        <f t="shared" si="25"/>
        <v>0</v>
      </c>
      <c r="X24" s="35">
        <f>T24+V24</f>
        <v>0</v>
      </c>
      <c r="Y24" s="19">
        <f t="shared" si="26"/>
        <v>0</v>
      </c>
    </row>
    <row r="25" spans="1:25" ht="30" customHeight="1" x14ac:dyDescent="0.25">
      <c r="A25" s="58"/>
      <c r="B25" s="58"/>
      <c r="C25" s="59" t="s">
        <v>6</v>
      </c>
      <c r="D25" s="59"/>
      <c r="E25" s="59"/>
      <c r="F25" s="59"/>
      <c r="G25" s="59"/>
      <c r="H25" s="59"/>
      <c r="I25" s="59"/>
      <c r="J25" s="59"/>
      <c r="K25" s="20">
        <f>SUM(K21:K24)</f>
        <v>1</v>
      </c>
      <c r="L25" s="35">
        <f>SUM(L21:L24)</f>
        <v>0</v>
      </c>
      <c r="M25" s="35">
        <f>SUM(M21:M24)</f>
        <v>1</v>
      </c>
      <c r="N25" s="35">
        <f>SUM(N21:N24)</f>
        <v>0</v>
      </c>
      <c r="O25" s="19">
        <f t="shared" si="15"/>
        <v>0</v>
      </c>
      <c r="P25" s="35">
        <f>SUM(P21:P24)</f>
        <v>0</v>
      </c>
      <c r="Q25" s="19">
        <f t="shared" si="16"/>
        <v>0</v>
      </c>
      <c r="R25" s="35">
        <f>SUM(R21:R24)</f>
        <v>0</v>
      </c>
      <c r="S25" s="19">
        <f t="shared" si="17"/>
        <v>0</v>
      </c>
      <c r="T25" s="35">
        <f>SUM(T21:T24)</f>
        <v>1</v>
      </c>
      <c r="U25" s="19">
        <f t="shared" si="18"/>
        <v>1</v>
      </c>
      <c r="V25" s="35">
        <f>SUM(V21:V24)</f>
        <v>0</v>
      </c>
      <c r="W25" s="19">
        <f t="shared" si="19"/>
        <v>0</v>
      </c>
      <c r="X25" s="35">
        <f>SUM(X21:X24)</f>
        <v>1</v>
      </c>
      <c r="Y25" s="19">
        <f t="shared" si="20"/>
        <v>1</v>
      </c>
    </row>
    <row r="26" spans="1:25" ht="16.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5">
      <c r="A27" s="2"/>
      <c r="B27" s="2"/>
      <c r="C27" s="2"/>
      <c r="D27" s="2"/>
      <c r="E27" s="2"/>
      <c r="F27" s="2"/>
      <c r="G27" s="2"/>
      <c r="H27" s="2"/>
      <c r="I27" s="2"/>
      <c r="J27" s="2"/>
      <c r="K27" s="2"/>
      <c r="L27" s="2"/>
      <c r="M27" s="2"/>
      <c r="N27" s="2"/>
      <c r="O27" s="2"/>
      <c r="P27" s="2"/>
      <c r="Q27" s="2"/>
      <c r="R27" s="2"/>
      <c r="S27" s="2"/>
      <c r="T27" s="2"/>
      <c r="U27" s="2"/>
      <c r="V27" s="2"/>
      <c r="W27" s="2"/>
      <c r="X27" s="2"/>
      <c r="Y27" s="2"/>
    </row>
    <row r="28" spans="1:25" ht="11.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5">
      <c r="A29" s="2"/>
      <c r="B29" s="2"/>
      <c r="C29" s="2"/>
      <c r="D29" s="2"/>
      <c r="E29" s="2"/>
      <c r="F29" s="2"/>
      <c r="G29" s="2"/>
      <c r="H29" s="2"/>
      <c r="I29" s="2"/>
      <c r="J29" s="2"/>
      <c r="K29" s="2"/>
      <c r="L29" s="2"/>
      <c r="M29" s="2"/>
      <c r="N29" s="2"/>
      <c r="O29" s="93" t="s">
        <v>31</v>
      </c>
      <c r="P29" s="94"/>
      <c r="Q29" s="94"/>
      <c r="R29" s="94"/>
      <c r="S29" s="94"/>
      <c r="T29" s="94"/>
      <c r="U29" s="94"/>
      <c r="V29" s="94"/>
      <c r="W29" s="94"/>
      <c r="X29" s="94"/>
      <c r="Y29" s="2"/>
    </row>
    <row r="30" spans="1:25" x14ac:dyDescent="0.25">
      <c r="A30" s="65" t="s">
        <v>4</v>
      </c>
      <c r="B30" s="65"/>
      <c r="C30" s="65" t="s">
        <v>5</v>
      </c>
      <c r="D30" s="65"/>
      <c r="E30" s="65"/>
      <c r="F30" s="65"/>
      <c r="G30" s="65"/>
      <c r="H30" s="65"/>
      <c r="I30" s="65"/>
      <c r="J30" s="65"/>
      <c r="K30" s="81" t="s">
        <v>30</v>
      </c>
      <c r="L30" s="82"/>
      <c r="M30" s="83"/>
      <c r="N30" s="60" t="s">
        <v>29</v>
      </c>
      <c r="O30" s="60"/>
      <c r="P30" s="60"/>
      <c r="Q30" s="60"/>
      <c r="R30" s="60"/>
      <c r="S30" s="60"/>
      <c r="T30" s="60" t="s">
        <v>28</v>
      </c>
      <c r="U30" s="60"/>
      <c r="V30" s="60"/>
      <c r="W30" s="60"/>
      <c r="X30" s="60"/>
      <c r="Y30" s="60"/>
    </row>
    <row r="31" spans="1:25" ht="50.25" customHeight="1" x14ac:dyDescent="0.25">
      <c r="A31" s="65"/>
      <c r="B31" s="65"/>
      <c r="C31" s="65"/>
      <c r="D31" s="65"/>
      <c r="E31" s="65"/>
      <c r="F31" s="65"/>
      <c r="G31" s="65"/>
      <c r="H31" s="65"/>
      <c r="I31" s="65"/>
      <c r="J31" s="65"/>
      <c r="K31" s="84"/>
      <c r="L31" s="85"/>
      <c r="M31" s="86"/>
      <c r="N31" s="60"/>
      <c r="O31" s="60"/>
      <c r="P31" s="60"/>
      <c r="Q31" s="60"/>
      <c r="R31" s="60"/>
      <c r="S31" s="60"/>
      <c r="T31" s="60"/>
      <c r="U31" s="60"/>
      <c r="V31" s="60"/>
      <c r="W31" s="60"/>
      <c r="X31" s="60"/>
      <c r="Y31" s="60"/>
    </row>
    <row r="32" spans="1:25" ht="25.5" x14ac:dyDescent="0.25">
      <c r="A32" s="65"/>
      <c r="B32" s="65"/>
      <c r="C32" s="65"/>
      <c r="D32" s="65"/>
      <c r="E32" s="65"/>
      <c r="F32" s="65"/>
      <c r="G32" s="65"/>
      <c r="H32" s="65"/>
      <c r="I32" s="65"/>
      <c r="J32" s="65"/>
      <c r="K32" s="7" t="s">
        <v>1</v>
      </c>
      <c r="L32" s="7" t="s">
        <v>2</v>
      </c>
      <c r="M32" s="20" t="s">
        <v>3</v>
      </c>
      <c r="N32" s="7" t="s">
        <v>1</v>
      </c>
      <c r="O32" s="18" t="s">
        <v>0</v>
      </c>
      <c r="P32" s="7" t="s">
        <v>2</v>
      </c>
      <c r="Q32" s="18" t="s">
        <v>0</v>
      </c>
      <c r="R32" s="20" t="s">
        <v>3</v>
      </c>
      <c r="S32" s="18" t="s">
        <v>0</v>
      </c>
      <c r="T32" s="7" t="s">
        <v>1</v>
      </c>
      <c r="U32" s="18" t="s">
        <v>0</v>
      </c>
      <c r="V32" s="7" t="s">
        <v>2</v>
      </c>
      <c r="W32" s="18" t="s">
        <v>0</v>
      </c>
      <c r="X32" s="20" t="s">
        <v>3</v>
      </c>
      <c r="Y32" s="18" t="s">
        <v>0</v>
      </c>
    </row>
    <row r="33" spans="1:25" ht="30" customHeight="1" x14ac:dyDescent="0.25">
      <c r="A33" s="89" t="str">
        <f>A11</f>
        <v>481 - Ciências Informáticas</v>
      </c>
      <c r="B33" s="89"/>
      <c r="C33" s="88" t="str">
        <f>C11</f>
        <v>Técnico de Gestão e Programação de Sistemas Informáticos</v>
      </c>
      <c r="D33" s="88"/>
      <c r="E33" s="88"/>
      <c r="F33" s="88"/>
      <c r="G33" s="88"/>
      <c r="H33" s="88"/>
      <c r="I33" s="88"/>
      <c r="J33" s="88"/>
      <c r="K33" s="7">
        <f t="shared" ref="K33:L36" si="27">K11+K21</f>
        <v>5</v>
      </c>
      <c r="L33" s="7">
        <f t="shared" si="27"/>
        <v>0</v>
      </c>
      <c r="M33" s="20">
        <f>K33+L33</f>
        <v>5</v>
      </c>
      <c r="N33" s="7">
        <f>N11+N21</f>
        <v>1</v>
      </c>
      <c r="O33" s="19">
        <f>IF(K33=0,0,(N33/K33))</f>
        <v>0.2</v>
      </c>
      <c r="P33" s="34">
        <f>P11+P21</f>
        <v>0</v>
      </c>
      <c r="Q33" s="19">
        <f>IF(L33=0,0,(P33/L33))</f>
        <v>0</v>
      </c>
      <c r="R33" s="20">
        <f>N33+P33</f>
        <v>1</v>
      </c>
      <c r="S33" s="19">
        <f>IF(M33=0,0,(R33/M33))</f>
        <v>0.2</v>
      </c>
      <c r="T33" s="7">
        <f>T11+T21</f>
        <v>4</v>
      </c>
      <c r="U33" s="19">
        <f>IF(K33=0,0,(T33/K33))</f>
        <v>0.8</v>
      </c>
      <c r="V33" s="7">
        <f>V11+V21</f>
        <v>0</v>
      </c>
      <c r="W33" s="19">
        <f>IF(L33=0,0,(V33/L33))</f>
        <v>0</v>
      </c>
      <c r="X33" s="20">
        <f>T33+V33</f>
        <v>4</v>
      </c>
      <c r="Y33" s="19">
        <f>IF(M33=0,0,(X33/M33))</f>
        <v>0.8</v>
      </c>
    </row>
    <row r="34" spans="1:25" ht="30" customHeight="1" x14ac:dyDescent="0.25">
      <c r="A34" s="89" t="str">
        <f>A12</f>
        <v>214 - Design</v>
      </c>
      <c r="B34" s="89"/>
      <c r="C34" s="78" t="str">
        <f>C12</f>
        <v>Técnico de Design - Design de Equipamentos</v>
      </c>
      <c r="D34" s="79"/>
      <c r="E34" s="79"/>
      <c r="F34" s="79"/>
      <c r="G34" s="79"/>
      <c r="H34" s="79"/>
      <c r="I34" s="79"/>
      <c r="J34" s="80"/>
      <c r="K34" s="34">
        <f t="shared" si="27"/>
        <v>0</v>
      </c>
      <c r="L34" s="34">
        <f t="shared" si="27"/>
        <v>1</v>
      </c>
      <c r="M34" s="20">
        <f>K34+L34</f>
        <v>1</v>
      </c>
      <c r="N34" s="34">
        <f>N12+N22</f>
        <v>0</v>
      </c>
      <c r="O34" s="19">
        <f t="shared" ref="O34:O37" si="28">IF(K34=0,0,(N34/K34))</f>
        <v>0</v>
      </c>
      <c r="P34" s="34">
        <f>P12+P22</f>
        <v>0</v>
      </c>
      <c r="Q34" s="19">
        <f t="shared" ref="Q34:Q37" si="29">IF(L34=0,0,(P34/L34))</f>
        <v>0</v>
      </c>
      <c r="R34" s="20">
        <f>N34+P34</f>
        <v>0</v>
      </c>
      <c r="S34" s="19">
        <f t="shared" ref="S34:S37" si="30">IF(M34=0,0,(R34/M34))</f>
        <v>0</v>
      </c>
      <c r="T34" s="34">
        <f>T12+T22</f>
        <v>0</v>
      </c>
      <c r="U34" s="19">
        <f t="shared" ref="U34:U37" si="31">IF(K34=0,0,(T34/K34))</f>
        <v>0</v>
      </c>
      <c r="V34" s="34">
        <f>V12+V22</f>
        <v>1</v>
      </c>
      <c r="W34" s="19">
        <f t="shared" ref="W34:W37" si="32">IF(L34=0,0,(V34/L34))</f>
        <v>1</v>
      </c>
      <c r="X34" s="20">
        <f>T34+V34</f>
        <v>1</v>
      </c>
      <c r="Y34" s="19">
        <f t="shared" ref="Y34:Y37" si="33">IF(M34=0,0,(X34/M34))</f>
        <v>1</v>
      </c>
    </row>
    <row r="35" spans="1:25" ht="45" customHeight="1" x14ac:dyDescent="0.25">
      <c r="A35" s="89" t="str">
        <f>A13</f>
        <v>761 - Serviços de Apoio a Crianças e Jovens</v>
      </c>
      <c r="B35" s="89"/>
      <c r="C35" s="78" t="str">
        <f>C13</f>
        <v>Técnico de Apoio à Infância</v>
      </c>
      <c r="D35" s="79"/>
      <c r="E35" s="79"/>
      <c r="F35" s="79"/>
      <c r="G35" s="79"/>
      <c r="H35" s="79"/>
      <c r="I35" s="79"/>
      <c r="J35" s="80"/>
      <c r="K35" s="34">
        <f t="shared" si="27"/>
        <v>0</v>
      </c>
      <c r="L35" s="34">
        <f t="shared" si="27"/>
        <v>5</v>
      </c>
      <c r="M35" s="35">
        <f t="shared" ref="M35:M36" si="34">K35+L35</f>
        <v>5</v>
      </c>
      <c r="N35" s="34">
        <f>N13+N23</f>
        <v>0</v>
      </c>
      <c r="O35" s="19">
        <f t="shared" ref="O35:O36" si="35">IF(K35=0,0,(N35/K35))</f>
        <v>0</v>
      </c>
      <c r="P35" s="34">
        <f>P13+P23</f>
        <v>1</v>
      </c>
      <c r="Q35" s="19">
        <f t="shared" ref="Q35:Q36" si="36">IF(L35=0,0,(P35/L35))</f>
        <v>0.2</v>
      </c>
      <c r="R35" s="35">
        <f t="shared" ref="R35:R36" si="37">N35+P35</f>
        <v>1</v>
      </c>
      <c r="S35" s="19">
        <f t="shared" ref="S35:S36" si="38">IF(M35=0,0,(R35/M35))</f>
        <v>0.2</v>
      </c>
      <c r="T35" s="34">
        <f>T13+T23</f>
        <v>0</v>
      </c>
      <c r="U35" s="19">
        <f t="shared" ref="U35:U36" si="39">IF(K35=0,0,(T35/K35))</f>
        <v>0</v>
      </c>
      <c r="V35" s="34">
        <f>V13+V23</f>
        <v>4</v>
      </c>
      <c r="W35" s="19">
        <f t="shared" ref="W35:W36" si="40">IF(L35=0,0,(V35/L35))</f>
        <v>0.8</v>
      </c>
      <c r="X35" s="35">
        <f t="shared" ref="X35:X36" si="41">T35+V35</f>
        <v>4</v>
      </c>
      <c r="Y35" s="19">
        <f t="shared" ref="Y35:Y36" si="42">IF(M35=0,0,(X35/M35))</f>
        <v>0.8</v>
      </c>
    </row>
    <row r="36" spans="1:25" ht="39.75" customHeight="1" x14ac:dyDescent="0.25">
      <c r="A36" s="90" t="str">
        <f>A14</f>
        <v>345 - Gestão e Administração</v>
      </c>
      <c r="B36" s="91"/>
      <c r="C36" s="78" t="str">
        <f>C14</f>
        <v>Técnico de Gestão</v>
      </c>
      <c r="D36" s="79"/>
      <c r="E36" s="79"/>
      <c r="F36" s="79"/>
      <c r="G36" s="79"/>
      <c r="H36" s="79"/>
      <c r="I36" s="79"/>
      <c r="J36" s="80"/>
      <c r="K36" s="34">
        <f t="shared" si="27"/>
        <v>0</v>
      </c>
      <c r="L36" s="34">
        <f t="shared" si="27"/>
        <v>1</v>
      </c>
      <c r="M36" s="35">
        <f t="shared" si="34"/>
        <v>1</v>
      </c>
      <c r="N36" s="34">
        <f>N14+N24</f>
        <v>0</v>
      </c>
      <c r="O36" s="19">
        <f t="shared" si="35"/>
        <v>0</v>
      </c>
      <c r="P36" s="34">
        <f>P14+P24</f>
        <v>1</v>
      </c>
      <c r="Q36" s="19">
        <f t="shared" si="36"/>
        <v>1</v>
      </c>
      <c r="R36" s="35">
        <f t="shared" si="37"/>
        <v>1</v>
      </c>
      <c r="S36" s="19">
        <f t="shared" si="38"/>
        <v>1</v>
      </c>
      <c r="T36" s="34">
        <f>T14+T24</f>
        <v>0</v>
      </c>
      <c r="U36" s="19">
        <f t="shared" si="39"/>
        <v>0</v>
      </c>
      <c r="V36" s="34">
        <f>V14+V24</f>
        <v>0</v>
      </c>
      <c r="W36" s="19">
        <f t="shared" si="40"/>
        <v>0</v>
      </c>
      <c r="X36" s="35">
        <f t="shared" si="41"/>
        <v>0</v>
      </c>
      <c r="Y36" s="19">
        <f t="shared" si="42"/>
        <v>0</v>
      </c>
    </row>
    <row r="37" spans="1:25" ht="30" customHeight="1" x14ac:dyDescent="0.25">
      <c r="A37" s="58"/>
      <c r="B37" s="58"/>
      <c r="C37" s="59" t="s">
        <v>6</v>
      </c>
      <c r="D37" s="59"/>
      <c r="E37" s="59"/>
      <c r="F37" s="59"/>
      <c r="G37" s="59"/>
      <c r="H37" s="59"/>
      <c r="I37" s="59"/>
      <c r="J37" s="59"/>
      <c r="K37" s="20">
        <f>SUM(K33:K36)</f>
        <v>5</v>
      </c>
      <c r="L37" s="35">
        <f>SUM(L33:L36)</f>
        <v>7</v>
      </c>
      <c r="M37" s="35">
        <f>SUM(M33:M36)</f>
        <v>12</v>
      </c>
      <c r="N37" s="35">
        <f>SUM(N33:N36)</f>
        <v>1</v>
      </c>
      <c r="O37" s="19">
        <f t="shared" si="28"/>
        <v>0.2</v>
      </c>
      <c r="P37" s="35">
        <f>SUM(P33:P36)</f>
        <v>2</v>
      </c>
      <c r="Q37" s="19">
        <f t="shared" si="29"/>
        <v>0.2857142857142857</v>
      </c>
      <c r="R37" s="31">
        <f>SUM(R33:R36)</f>
        <v>3</v>
      </c>
      <c r="S37" s="53">
        <f t="shared" si="30"/>
        <v>0.25</v>
      </c>
      <c r="T37" s="35">
        <f>SUM(T33:T36)</f>
        <v>4</v>
      </c>
      <c r="U37" s="19">
        <f t="shared" si="31"/>
        <v>0.8</v>
      </c>
      <c r="V37" s="35">
        <f>SUM(V33:V36)</f>
        <v>5</v>
      </c>
      <c r="W37" s="19">
        <f t="shared" si="32"/>
        <v>0.7142857142857143</v>
      </c>
      <c r="X37" s="31">
        <f>SUM(X33:X36)</f>
        <v>9</v>
      </c>
      <c r="Y37" s="53">
        <f t="shared" si="33"/>
        <v>0.75</v>
      </c>
    </row>
    <row r="40" spans="1:25" x14ac:dyDescent="0.25">
      <c r="A40" s="1" t="s">
        <v>67</v>
      </c>
    </row>
    <row r="41" spans="1:25" x14ac:dyDescent="0.25">
      <c r="A41" s="1" t="s">
        <v>68</v>
      </c>
    </row>
    <row r="42" spans="1:25" x14ac:dyDescent="0.25">
      <c r="A42" s="1" t="s">
        <v>103</v>
      </c>
    </row>
    <row r="43" spans="1:25" x14ac:dyDescent="0.25">
      <c r="A43" s="1" t="s">
        <v>104</v>
      </c>
    </row>
    <row r="44" spans="1:25" x14ac:dyDescent="0.25">
      <c r="A44" s="1" t="s">
        <v>105</v>
      </c>
    </row>
    <row r="45" spans="1:25" x14ac:dyDescent="0.25">
      <c r="A45" s="1" t="s">
        <v>106</v>
      </c>
    </row>
    <row r="46" spans="1:25" x14ac:dyDescent="0.25">
      <c r="A46" s="1" t="s">
        <v>107</v>
      </c>
    </row>
    <row r="48" spans="1:25" x14ac:dyDescent="0.25">
      <c r="A48" s="1" t="s">
        <v>108</v>
      </c>
    </row>
    <row r="49" spans="1:1" x14ac:dyDescent="0.25">
      <c r="A49" s="1" t="s">
        <v>109</v>
      </c>
    </row>
    <row r="50" spans="1:1" x14ac:dyDescent="0.25">
      <c r="A50" s="1" t="s">
        <v>110</v>
      </c>
    </row>
    <row r="51" spans="1:1" x14ac:dyDescent="0.25">
      <c r="A51" s="1" t="s">
        <v>111</v>
      </c>
    </row>
    <row r="52" spans="1:1" x14ac:dyDescent="0.25">
      <c r="A52" s="1" t="s">
        <v>112</v>
      </c>
    </row>
    <row r="53" spans="1:1" x14ac:dyDescent="0.25">
      <c r="A53" s="1" t="s">
        <v>113</v>
      </c>
    </row>
    <row r="54" spans="1:1" x14ac:dyDescent="0.25">
      <c r="A54" s="1" t="s">
        <v>114</v>
      </c>
    </row>
    <row r="55" spans="1:1" x14ac:dyDescent="0.25">
      <c r="A55" s="1" t="s">
        <v>115</v>
      </c>
    </row>
    <row r="56" spans="1:1" x14ac:dyDescent="0.25">
      <c r="A56" s="1" t="s">
        <v>116</v>
      </c>
    </row>
    <row r="57" spans="1:1" x14ac:dyDescent="0.25">
      <c r="A57" s="1" t="s">
        <v>117</v>
      </c>
    </row>
    <row r="58" spans="1:1" x14ac:dyDescent="0.25">
      <c r="A58" s="1" t="s">
        <v>118</v>
      </c>
    </row>
    <row r="59" spans="1:1" x14ac:dyDescent="0.25">
      <c r="A59" s="1" t="s">
        <v>119</v>
      </c>
    </row>
    <row r="60" spans="1:1" x14ac:dyDescent="0.25">
      <c r="A60" s="1" t="s">
        <v>113</v>
      </c>
    </row>
    <row r="61" spans="1:1" x14ac:dyDescent="0.25">
      <c r="A61" s="1" t="s">
        <v>114</v>
      </c>
    </row>
    <row r="62" spans="1:1" x14ac:dyDescent="0.25">
      <c r="A62" s="1" t="s">
        <v>115</v>
      </c>
    </row>
  </sheetData>
  <mergeCells count="53">
    <mergeCell ref="A36:B36"/>
    <mergeCell ref="A35:B35"/>
    <mergeCell ref="C35:J35"/>
    <mergeCell ref="C5:I5"/>
    <mergeCell ref="A5:B5"/>
    <mergeCell ref="A6:F6"/>
    <mergeCell ref="J6:K6"/>
    <mergeCell ref="C15:J15"/>
    <mergeCell ref="C11:J11"/>
    <mergeCell ref="C12:J12"/>
    <mergeCell ref="A13:B13"/>
    <mergeCell ref="C13:J13"/>
    <mergeCell ref="A14:B14"/>
    <mergeCell ref="C14:J14"/>
    <mergeCell ref="C34:J34"/>
    <mergeCell ref="A33:B33"/>
    <mergeCell ref="A37:B37"/>
    <mergeCell ref="A2:Y2"/>
    <mergeCell ref="T8:Y9"/>
    <mergeCell ref="N8:S9"/>
    <mergeCell ref="K8:M9"/>
    <mergeCell ref="A8:B10"/>
    <mergeCell ref="C8:J10"/>
    <mergeCell ref="A11:B11"/>
    <mergeCell ref="A12:B12"/>
    <mergeCell ref="A15:B15"/>
    <mergeCell ref="A22:B22"/>
    <mergeCell ref="C22:J22"/>
    <mergeCell ref="A18:B20"/>
    <mergeCell ref="C18:J20"/>
    <mergeCell ref="N30:S31"/>
    <mergeCell ref="A34:B34"/>
    <mergeCell ref="C37:J37"/>
    <mergeCell ref="O7:X7"/>
    <mergeCell ref="N17:X17"/>
    <mergeCell ref="O29:X29"/>
    <mergeCell ref="T30:Y31"/>
    <mergeCell ref="C25:J25"/>
    <mergeCell ref="K18:M19"/>
    <mergeCell ref="C30:J32"/>
    <mergeCell ref="K30:M31"/>
    <mergeCell ref="C23:J23"/>
    <mergeCell ref="C24:J24"/>
    <mergeCell ref="C36:J36"/>
    <mergeCell ref="C33:J33"/>
    <mergeCell ref="N18:S19"/>
    <mergeCell ref="T18:Y19"/>
    <mergeCell ref="A21:B21"/>
    <mergeCell ref="C21:J21"/>
    <mergeCell ref="A25:B25"/>
    <mergeCell ref="A30:B32"/>
    <mergeCell ref="A23:B23"/>
    <mergeCell ref="A24:B24"/>
  </mergeCells>
  <printOptions horizontalCentered="1"/>
  <pageMargins left="0.39370078740157483" right="0.39370078740157483" top="0.31496062992125984" bottom="0.19685039370078741" header="0" footer="0"/>
  <pageSetup paperSize="8"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65"/>
  <sheetViews>
    <sheetView topLeftCell="A13" workbookViewId="0">
      <selection activeCell="A8" sqref="A8"/>
    </sheetView>
  </sheetViews>
  <sheetFormatPr defaultRowHeight="15" x14ac:dyDescent="0.25"/>
  <cols>
    <col min="1" max="1" width="9.140625" style="1"/>
    <col min="2" max="2" width="30.42578125" style="1" customWidth="1"/>
    <col min="3" max="5" width="14.5703125" style="1" customWidth="1"/>
    <col min="6" max="6" width="14.85546875" style="1" customWidth="1"/>
    <col min="7" max="9" width="14.28515625" style="1" customWidth="1"/>
    <col min="10" max="16384" width="9.140625" style="1"/>
  </cols>
  <sheetData>
    <row r="3" spans="1:25" ht="30" customHeight="1" x14ac:dyDescent="0.25">
      <c r="A3" s="72" t="s">
        <v>60</v>
      </c>
      <c r="B3" s="72"/>
      <c r="C3" s="72"/>
      <c r="D3" s="72"/>
      <c r="E3" s="72"/>
      <c r="F3" s="72"/>
      <c r="G3" s="72"/>
      <c r="H3" s="72"/>
      <c r="I3" s="72"/>
      <c r="J3" s="52"/>
    </row>
    <row r="4" spans="1:25" ht="30" customHeight="1" x14ac:dyDescent="0.25">
      <c r="A4" s="72"/>
      <c r="B4" s="72"/>
      <c r="C4" s="72"/>
      <c r="D4" s="72"/>
      <c r="E4" s="72"/>
      <c r="F4" s="72"/>
      <c r="G4" s="72"/>
      <c r="H4" s="72"/>
      <c r="I4" s="72"/>
      <c r="J4" s="45"/>
    </row>
    <row r="5" spans="1:25" ht="15" customHeight="1" x14ac:dyDescent="0.25">
      <c r="A5" s="44" t="s">
        <v>146</v>
      </c>
      <c r="B5" s="44" t="s">
        <v>147</v>
      </c>
    </row>
    <row r="6" spans="1:25" ht="15" customHeight="1" x14ac:dyDescent="0.25">
      <c r="A6" s="43" t="s">
        <v>149</v>
      </c>
      <c r="B6" s="43"/>
      <c r="C6" s="17"/>
      <c r="D6" s="40" t="s">
        <v>9</v>
      </c>
      <c r="E6" s="17">
        <v>5990</v>
      </c>
      <c r="F6" s="17"/>
      <c r="G6" s="103" t="s">
        <v>148</v>
      </c>
      <c r="H6" s="103"/>
      <c r="I6" s="17"/>
      <c r="K6" s="17"/>
      <c r="L6" s="17"/>
      <c r="M6" s="17"/>
      <c r="N6" s="17"/>
      <c r="O6" s="17"/>
      <c r="P6" s="17"/>
      <c r="Q6" s="17"/>
      <c r="R6" s="17"/>
      <c r="S6" s="17"/>
      <c r="T6" s="17"/>
      <c r="U6" s="17"/>
      <c r="X6" s="17"/>
      <c r="Y6" s="17"/>
    </row>
    <row r="7" spans="1:25" x14ac:dyDescent="0.25">
      <c r="A7" s="3" t="s">
        <v>154</v>
      </c>
      <c r="B7" s="3"/>
      <c r="C7" s="3"/>
      <c r="D7" s="3" t="s">
        <v>10</v>
      </c>
      <c r="E7" s="3" t="s">
        <v>61</v>
      </c>
      <c r="F7" s="3"/>
      <c r="G7" s="3"/>
      <c r="H7" s="16"/>
      <c r="I7" s="40"/>
      <c r="L7" s="16"/>
      <c r="M7" s="16"/>
      <c r="N7" s="16"/>
      <c r="O7" s="16"/>
      <c r="P7" s="16"/>
      <c r="Q7" s="16"/>
      <c r="R7" s="16"/>
      <c r="S7" s="40"/>
      <c r="T7" s="40"/>
      <c r="U7" s="40"/>
      <c r="V7" s="40"/>
      <c r="W7" s="40"/>
      <c r="X7" s="40"/>
      <c r="Y7" s="40"/>
    </row>
    <row r="8" spans="1:25" ht="15" customHeight="1" x14ac:dyDescent="0.25">
      <c r="E8" s="3"/>
      <c r="F8" s="3"/>
      <c r="H8" s="3"/>
      <c r="I8" s="3"/>
      <c r="J8" s="3"/>
      <c r="K8" s="3"/>
      <c r="L8" s="3"/>
    </row>
    <row r="9" spans="1:25" ht="15" customHeight="1" x14ac:dyDescent="0.25">
      <c r="B9" s="15" t="s">
        <v>59</v>
      </c>
      <c r="E9" s="3"/>
      <c r="F9" s="3"/>
      <c r="H9" s="3"/>
      <c r="I9" s="3"/>
      <c r="J9" s="3"/>
      <c r="K9" s="3"/>
      <c r="L9" s="3"/>
    </row>
    <row r="10" spans="1:25" ht="11.25" customHeight="1" x14ac:dyDescent="0.25">
      <c r="C10" s="2"/>
      <c r="D10" s="2"/>
      <c r="E10" s="95" t="s">
        <v>56</v>
      </c>
      <c r="F10" s="95"/>
      <c r="G10" s="95"/>
      <c r="H10" s="96"/>
      <c r="I10" s="14"/>
    </row>
    <row r="11" spans="1:25" x14ac:dyDescent="0.25">
      <c r="B11" s="97" t="s">
        <v>55</v>
      </c>
      <c r="C11" s="65" t="s">
        <v>54</v>
      </c>
      <c r="D11" s="65"/>
      <c r="E11" s="65"/>
      <c r="F11" s="65"/>
      <c r="G11" s="60" t="s">
        <v>53</v>
      </c>
      <c r="H11" s="60" t="s">
        <v>52</v>
      </c>
      <c r="I11" s="60" t="s">
        <v>51</v>
      </c>
    </row>
    <row r="12" spans="1:25" ht="67.5" customHeight="1" x14ac:dyDescent="0.25">
      <c r="B12" s="98"/>
      <c r="C12" s="38" t="s">
        <v>50</v>
      </c>
      <c r="D12" s="38" t="s">
        <v>49</v>
      </c>
      <c r="E12" s="38" t="s">
        <v>48</v>
      </c>
      <c r="F12" s="38" t="s">
        <v>47</v>
      </c>
      <c r="G12" s="60"/>
      <c r="H12" s="60"/>
      <c r="I12" s="60"/>
    </row>
    <row r="13" spans="1:25" ht="33.75" customHeight="1" x14ac:dyDescent="0.25">
      <c r="B13" s="13" t="s">
        <v>46</v>
      </c>
      <c r="C13" s="34">
        <v>0</v>
      </c>
      <c r="D13" s="34">
        <v>0</v>
      </c>
      <c r="E13" s="34">
        <v>0</v>
      </c>
      <c r="F13" s="34">
        <v>0</v>
      </c>
      <c r="G13" s="49">
        <f t="shared" ref="G13:G18" si="0">SUM(C13+D13+E13+F13)</f>
        <v>0</v>
      </c>
      <c r="H13" s="24" t="e">
        <f t="shared" ref="H13" si="1">ROUND(((E13+F13)/G13),2)</f>
        <v>#DIV/0!</v>
      </c>
      <c r="I13" s="49" t="e">
        <f t="shared" ref="I13" si="2">ROUND(((E13*3+F13*4)/(E13+F13)),2)</f>
        <v>#DIV/0!</v>
      </c>
    </row>
    <row r="14" spans="1:25" ht="33.75" customHeight="1" x14ac:dyDescent="0.25">
      <c r="B14" s="12" t="s">
        <v>45</v>
      </c>
      <c r="C14" s="34">
        <v>0</v>
      </c>
      <c r="D14" s="34">
        <v>0</v>
      </c>
      <c r="E14" s="34">
        <v>0</v>
      </c>
      <c r="F14" s="34">
        <v>0</v>
      </c>
      <c r="G14" s="49">
        <f t="shared" si="0"/>
        <v>0</v>
      </c>
      <c r="H14" s="24" t="e">
        <f t="shared" ref="H14:H18" si="3">ROUND(((E14+F14)/G14),2)</f>
        <v>#DIV/0!</v>
      </c>
      <c r="I14" s="49" t="e">
        <f t="shared" ref="I14:I18" si="4">ROUND(((E14*3+F14*4)/(E14+F14)),2)</f>
        <v>#DIV/0!</v>
      </c>
    </row>
    <row r="15" spans="1:25" ht="33.75" customHeight="1" x14ac:dyDescent="0.25">
      <c r="B15" s="12" t="s">
        <v>44</v>
      </c>
      <c r="C15" s="34">
        <v>0</v>
      </c>
      <c r="D15" s="34">
        <v>0</v>
      </c>
      <c r="E15" s="34">
        <v>0</v>
      </c>
      <c r="F15" s="34">
        <v>0</v>
      </c>
      <c r="G15" s="49">
        <f t="shared" si="0"/>
        <v>0</v>
      </c>
      <c r="H15" s="24" t="e">
        <f t="shared" si="3"/>
        <v>#DIV/0!</v>
      </c>
      <c r="I15" s="49" t="e">
        <f t="shared" si="4"/>
        <v>#DIV/0!</v>
      </c>
    </row>
    <row r="16" spans="1:25" ht="33.75" customHeight="1" x14ac:dyDescent="0.25">
      <c r="B16" s="12" t="s">
        <v>43</v>
      </c>
      <c r="C16" s="34">
        <v>0</v>
      </c>
      <c r="D16" s="34">
        <v>0</v>
      </c>
      <c r="E16" s="34">
        <v>0</v>
      </c>
      <c r="F16" s="34">
        <v>0</v>
      </c>
      <c r="G16" s="49">
        <f t="shared" si="0"/>
        <v>0</v>
      </c>
      <c r="H16" s="24" t="e">
        <f t="shared" si="3"/>
        <v>#DIV/0!</v>
      </c>
      <c r="I16" s="49" t="e">
        <f t="shared" si="4"/>
        <v>#DIV/0!</v>
      </c>
    </row>
    <row r="17" spans="2:9" ht="33.75" customHeight="1" x14ac:dyDescent="0.25">
      <c r="B17" s="12" t="s">
        <v>42</v>
      </c>
      <c r="C17" s="34">
        <v>0</v>
      </c>
      <c r="D17" s="34">
        <v>0</v>
      </c>
      <c r="E17" s="34">
        <v>0</v>
      </c>
      <c r="F17" s="34">
        <v>0</v>
      </c>
      <c r="G17" s="49">
        <f t="shared" si="0"/>
        <v>0</v>
      </c>
      <c r="H17" s="24" t="e">
        <f t="shared" si="3"/>
        <v>#DIV/0!</v>
      </c>
      <c r="I17" s="49" t="e">
        <f t="shared" si="4"/>
        <v>#DIV/0!</v>
      </c>
    </row>
    <row r="18" spans="2:9" ht="33.75" customHeight="1" x14ac:dyDescent="0.25">
      <c r="B18" s="37" t="s">
        <v>41</v>
      </c>
      <c r="C18" s="41">
        <f>SUM(C13:C17)</f>
        <v>0</v>
      </c>
      <c r="D18" s="49">
        <f t="shared" ref="D18:F18" si="5">SUM(D13:D17)</f>
        <v>0</v>
      </c>
      <c r="E18" s="49">
        <f t="shared" si="5"/>
        <v>0</v>
      </c>
      <c r="F18" s="49">
        <f t="shared" si="5"/>
        <v>0</v>
      </c>
      <c r="G18" s="49">
        <f t="shared" si="0"/>
        <v>0</v>
      </c>
      <c r="H18" s="24" t="e">
        <f t="shared" si="3"/>
        <v>#DIV/0!</v>
      </c>
      <c r="I18" s="49" t="e">
        <f t="shared" si="4"/>
        <v>#DIV/0!</v>
      </c>
    </row>
    <row r="19" spans="2:9" x14ac:dyDescent="0.25">
      <c r="B19" s="2"/>
      <c r="C19" s="2"/>
      <c r="D19" s="2"/>
      <c r="E19" s="2"/>
      <c r="F19" s="2"/>
      <c r="G19" s="2"/>
      <c r="H19" s="2"/>
      <c r="I19" s="2"/>
    </row>
    <row r="20" spans="2:9" x14ac:dyDescent="0.25">
      <c r="B20" s="15" t="s">
        <v>58</v>
      </c>
      <c r="C20" s="2"/>
      <c r="D20" s="2"/>
      <c r="E20" s="2"/>
      <c r="F20" s="2"/>
      <c r="G20" s="2"/>
      <c r="H20" s="2"/>
      <c r="I20" s="2"/>
    </row>
    <row r="21" spans="2:9" ht="15" customHeight="1" x14ac:dyDescent="0.25">
      <c r="C21" s="2"/>
      <c r="D21" s="2"/>
      <c r="E21" s="95" t="s">
        <v>56</v>
      </c>
      <c r="F21" s="95"/>
      <c r="G21" s="95"/>
      <c r="H21" s="96"/>
      <c r="I21" s="14"/>
    </row>
    <row r="22" spans="2:9" x14ac:dyDescent="0.25">
      <c r="B22" s="97" t="s">
        <v>55</v>
      </c>
      <c r="C22" s="65" t="s">
        <v>54</v>
      </c>
      <c r="D22" s="65"/>
      <c r="E22" s="65"/>
      <c r="F22" s="65"/>
      <c r="G22" s="60" t="s">
        <v>53</v>
      </c>
      <c r="H22" s="60" t="s">
        <v>52</v>
      </c>
      <c r="I22" s="60" t="s">
        <v>51</v>
      </c>
    </row>
    <row r="23" spans="2:9" ht="67.5" customHeight="1" x14ac:dyDescent="0.25">
      <c r="B23" s="98"/>
      <c r="C23" s="38" t="s">
        <v>50</v>
      </c>
      <c r="D23" s="38" t="s">
        <v>49</v>
      </c>
      <c r="E23" s="38" t="s">
        <v>48</v>
      </c>
      <c r="F23" s="38" t="s">
        <v>47</v>
      </c>
      <c r="G23" s="60"/>
      <c r="H23" s="60"/>
      <c r="I23" s="60"/>
    </row>
    <row r="24" spans="2:9" ht="33.75" customHeight="1" x14ac:dyDescent="0.25">
      <c r="B24" s="13" t="s">
        <v>46</v>
      </c>
      <c r="C24" s="34">
        <v>0</v>
      </c>
      <c r="D24" s="34">
        <v>0</v>
      </c>
      <c r="E24" s="34"/>
      <c r="F24" s="34"/>
      <c r="G24" s="41">
        <f t="shared" ref="G24:G29" si="6">SUM(C24:F24)</f>
        <v>0</v>
      </c>
      <c r="H24" s="24" t="e">
        <f t="shared" ref="H24:H29" si="7">ROUND(((E24+F24)/G24),3)</f>
        <v>#DIV/0!</v>
      </c>
      <c r="I24" s="41" t="e">
        <f t="shared" ref="I24:I29" si="8">ROUND(((E24*3+F24*4)/(E24+F24)),2)</f>
        <v>#DIV/0!</v>
      </c>
    </row>
    <row r="25" spans="2:9" ht="33.75" customHeight="1" x14ac:dyDescent="0.25">
      <c r="B25" s="12" t="s">
        <v>45</v>
      </c>
      <c r="C25" s="34">
        <v>0</v>
      </c>
      <c r="D25" s="34">
        <v>0</v>
      </c>
      <c r="E25" s="34"/>
      <c r="F25" s="34"/>
      <c r="G25" s="41">
        <f t="shared" si="6"/>
        <v>0</v>
      </c>
      <c r="H25" s="24" t="e">
        <f t="shared" si="7"/>
        <v>#DIV/0!</v>
      </c>
      <c r="I25" s="41" t="e">
        <f t="shared" si="8"/>
        <v>#DIV/0!</v>
      </c>
    </row>
    <row r="26" spans="2:9" ht="33.75" customHeight="1" x14ac:dyDescent="0.25">
      <c r="B26" s="12" t="s">
        <v>44</v>
      </c>
      <c r="C26" s="34">
        <v>0</v>
      </c>
      <c r="D26" s="34">
        <v>0</v>
      </c>
      <c r="E26" s="34"/>
      <c r="F26" s="34"/>
      <c r="G26" s="41">
        <f t="shared" si="6"/>
        <v>0</v>
      </c>
      <c r="H26" s="24" t="e">
        <f t="shared" si="7"/>
        <v>#DIV/0!</v>
      </c>
      <c r="I26" s="41" t="e">
        <f t="shared" si="8"/>
        <v>#DIV/0!</v>
      </c>
    </row>
    <row r="27" spans="2:9" ht="33.75" customHeight="1" x14ac:dyDescent="0.25">
      <c r="B27" s="12" t="s">
        <v>43</v>
      </c>
      <c r="C27" s="34">
        <v>0</v>
      </c>
      <c r="D27" s="34">
        <v>0</v>
      </c>
      <c r="E27" s="34"/>
      <c r="F27" s="34"/>
      <c r="G27" s="41">
        <f t="shared" si="6"/>
        <v>0</v>
      </c>
      <c r="H27" s="24" t="e">
        <f t="shared" si="7"/>
        <v>#DIV/0!</v>
      </c>
      <c r="I27" s="41" t="e">
        <f t="shared" si="8"/>
        <v>#DIV/0!</v>
      </c>
    </row>
    <row r="28" spans="2:9" ht="33.75" customHeight="1" x14ac:dyDescent="0.25">
      <c r="B28" s="12" t="s">
        <v>42</v>
      </c>
      <c r="C28" s="34">
        <v>0</v>
      </c>
      <c r="D28" s="34">
        <v>0</v>
      </c>
      <c r="E28" s="34"/>
      <c r="F28" s="34"/>
      <c r="G28" s="41">
        <f t="shared" si="6"/>
        <v>0</v>
      </c>
      <c r="H28" s="24" t="e">
        <f t="shared" si="7"/>
        <v>#DIV/0!</v>
      </c>
      <c r="I28" s="41" t="e">
        <f t="shared" si="8"/>
        <v>#DIV/0!</v>
      </c>
    </row>
    <row r="29" spans="2:9" ht="33.75" customHeight="1" x14ac:dyDescent="0.25">
      <c r="B29" s="37" t="s">
        <v>41</v>
      </c>
      <c r="C29" s="41">
        <f>SUM(C24:C28)</f>
        <v>0</v>
      </c>
      <c r="D29" s="41">
        <f>SUM(D24:D28)</f>
        <v>0</v>
      </c>
      <c r="E29" s="41">
        <f>SUM(E24:E28)</f>
        <v>0</v>
      </c>
      <c r="F29" s="41">
        <f>SUM(F24:F28)</f>
        <v>0</v>
      </c>
      <c r="G29" s="41">
        <f t="shared" si="6"/>
        <v>0</v>
      </c>
      <c r="H29" s="24" t="e">
        <f t="shared" si="7"/>
        <v>#DIV/0!</v>
      </c>
      <c r="I29" s="41" t="e">
        <f t="shared" si="8"/>
        <v>#DIV/0!</v>
      </c>
    </row>
    <row r="30" spans="2:9" x14ac:dyDescent="0.25">
      <c r="B30" s="73"/>
      <c r="C30" s="73"/>
      <c r="D30" s="73"/>
      <c r="E30" s="73"/>
      <c r="F30" s="73"/>
      <c r="G30" s="73"/>
      <c r="H30" s="73"/>
      <c r="I30" s="73"/>
    </row>
    <row r="31" spans="2:9" x14ac:dyDescent="0.25">
      <c r="B31" s="15" t="s">
        <v>57</v>
      </c>
      <c r="C31" s="39"/>
      <c r="D31" s="39"/>
      <c r="E31" s="39"/>
      <c r="F31" s="39"/>
      <c r="G31" s="39"/>
      <c r="H31" s="39"/>
      <c r="I31" s="39"/>
    </row>
    <row r="32" spans="2:9" ht="15" customHeight="1" x14ac:dyDescent="0.25">
      <c r="C32" s="2"/>
      <c r="D32" s="2"/>
      <c r="E32" s="95" t="s">
        <v>56</v>
      </c>
      <c r="F32" s="95"/>
      <c r="G32" s="95"/>
      <c r="H32" s="96"/>
      <c r="I32" s="14"/>
    </row>
    <row r="33" spans="2:9" ht="15" customHeight="1" x14ac:dyDescent="0.25">
      <c r="B33" s="97" t="s">
        <v>55</v>
      </c>
      <c r="C33" s="99" t="s">
        <v>54</v>
      </c>
      <c r="D33" s="100"/>
      <c r="E33" s="100"/>
      <c r="F33" s="100"/>
      <c r="G33" s="101" t="s">
        <v>53</v>
      </c>
      <c r="H33" s="101" t="s">
        <v>52</v>
      </c>
      <c r="I33" s="101" t="s">
        <v>51</v>
      </c>
    </row>
    <row r="34" spans="2:9" ht="67.5" customHeight="1" x14ac:dyDescent="0.25">
      <c r="B34" s="98"/>
      <c r="C34" s="38" t="s">
        <v>50</v>
      </c>
      <c r="D34" s="38" t="s">
        <v>49</v>
      </c>
      <c r="E34" s="38" t="s">
        <v>48</v>
      </c>
      <c r="F34" s="38" t="s">
        <v>47</v>
      </c>
      <c r="G34" s="102"/>
      <c r="H34" s="102"/>
      <c r="I34" s="102"/>
    </row>
    <row r="35" spans="2:9" ht="30" customHeight="1" x14ac:dyDescent="0.25">
      <c r="B35" s="13" t="s">
        <v>46</v>
      </c>
      <c r="C35" s="34">
        <f t="shared" ref="C35:F39" si="9">C13+C24</f>
        <v>0</v>
      </c>
      <c r="D35" s="34">
        <f t="shared" si="9"/>
        <v>0</v>
      </c>
      <c r="E35" s="34">
        <f t="shared" si="9"/>
        <v>0</v>
      </c>
      <c r="F35" s="34">
        <f t="shared" si="9"/>
        <v>0</v>
      </c>
      <c r="G35" s="41">
        <f t="shared" ref="G35:G40" si="10">SUM(C35:F35)</f>
        <v>0</v>
      </c>
      <c r="H35" s="24" t="e">
        <f t="shared" ref="H35:H40" si="11">ROUND((E35+F35)/G35,3)</f>
        <v>#DIV/0!</v>
      </c>
      <c r="I35" s="41" t="e">
        <f>ROUND(SUM((E35*3+F35*4)/(E35+F35)),2)</f>
        <v>#DIV/0!</v>
      </c>
    </row>
    <row r="36" spans="2:9" ht="30" customHeight="1" x14ac:dyDescent="0.25">
      <c r="B36" s="12" t="s">
        <v>45</v>
      </c>
      <c r="C36" s="34">
        <f t="shared" si="9"/>
        <v>0</v>
      </c>
      <c r="D36" s="34">
        <f t="shared" si="9"/>
        <v>0</v>
      </c>
      <c r="E36" s="34">
        <f t="shared" si="9"/>
        <v>0</v>
      </c>
      <c r="F36" s="34">
        <f t="shared" si="9"/>
        <v>0</v>
      </c>
      <c r="G36" s="41">
        <f t="shared" si="10"/>
        <v>0</v>
      </c>
      <c r="H36" s="24" t="e">
        <f t="shared" si="11"/>
        <v>#DIV/0!</v>
      </c>
      <c r="I36" s="41" t="e">
        <f>ROUND(SUM((E36*3+F36*4)/(E36+F36)),2)</f>
        <v>#DIV/0!</v>
      </c>
    </row>
    <row r="37" spans="2:9" ht="30" customHeight="1" x14ac:dyDescent="0.25">
      <c r="B37" s="12" t="s">
        <v>44</v>
      </c>
      <c r="C37" s="34">
        <f t="shared" si="9"/>
        <v>0</v>
      </c>
      <c r="D37" s="34">
        <f t="shared" si="9"/>
        <v>0</v>
      </c>
      <c r="E37" s="34">
        <f t="shared" si="9"/>
        <v>0</v>
      </c>
      <c r="F37" s="34">
        <f t="shared" si="9"/>
        <v>0</v>
      </c>
      <c r="G37" s="41">
        <f t="shared" si="10"/>
        <v>0</v>
      </c>
      <c r="H37" s="24" t="e">
        <f t="shared" si="11"/>
        <v>#DIV/0!</v>
      </c>
      <c r="I37" s="41" t="e">
        <f>ROUND(SUM((E37*3+F37*4)/(E37+F37)),2)</f>
        <v>#DIV/0!</v>
      </c>
    </row>
    <row r="38" spans="2:9" ht="30" customHeight="1" x14ac:dyDescent="0.25">
      <c r="B38" s="12" t="s">
        <v>43</v>
      </c>
      <c r="C38" s="34">
        <f t="shared" si="9"/>
        <v>0</v>
      </c>
      <c r="D38" s="34">
        <f t="shared" si="9"/>
        <v>0</v>
      </c>
      <c r="E38" s="34">
        <f t="shared" si="9"/>
        <v>0</v>
      </c>
      <c r="F38" s="34">
        <f t="shared" si="9"/>
        <v>0</v>
      </c>
      <c r="G38" s="41">
        <f t="shared" si="10"/>
        <v>0</v>
      </c>
      <c r="H38" s="24" t="e">
        <f t="shared" si="11"/>
        <v>#DIV/0!</v>
      </c>
      <c r="I38" s="41" t="e">
        <f>ROUND(SUM((E38*3+F38*4)/(E38+F38)),2)</f>
        <v>#DIV/0!</v>
      </c>
    </row>
    <row r="39" spans="2:9" ht="30" customHeight="1" x14ac:dyDescent="0.25">
      <c r="B39" s="12" t="s">
        <v>42</v>
      </c>
      <c r="C39" s="34">
        <f t="shared" si="9"/>
        <v>0</v>
      </c>
      <c r="D39" s="34">
        <f t="shared" si="9"/>
        <v>0</v>
      </c>
      <c r="E39" s="34">
        <f t="shared" si="9"/>
        <v>0</v>
      </c>
      <c r="F39" s="34">
        <f t="shared" si="9"/>
        <v>0</v>
      </c>
      <c r="G39" s="41">
        <f t="shared" si="10"/>
        <v>0</v>
      </c>
      <c r="H39" s="24" t="e">
        <f t="shared" si="11"/>
        <v>#DIV/0!</v>
      </c>
      <c r="I39" s="41" t="e">
        <f>ROUND(SUM((E39*3+F39*4)/(E39+F39)),2)</f>
        <v>#DIV/0!</v>
      </c>
    </row>
    <row r="40" spans="2:9" ht="29.25" customHeight="1" x14ac:dyDescent="0.25">
      <c r="B40" s="37" t="s">
        <v>41</v>
      </c>
      <c r="C40" s="41">
        <f>SUM(C35:C39)</f>
        <v>0</v>
      </c>
      <c r="D40" s="41">
        <f>SUM(D35:D39)</f>
        <v>0</v>
      </c>
      <c r="E40" s="41">
        <f>SUM(E35:E39)</f>
        <v>0</v>
      </c>
      <c r="F40" s="41">
        <f>SUM(F35:F39)</f>
        <v>0</v>
      </c>
      <c r="G40" s="41">
        <f t="shared" si="10"/>
        <v>0</v>
      </c>
      <c r="H40" s="24" t="e">
        <f t="shared" si="11"/>
        <v>#DIV/0!</v>
      </c>
      <c r="I40" s="41" t="e">
        <f>ROUND(((E40*3+F40*4)/(E40+F40)),2)</f>
        <v>#DIV/0!</v>
      </c>
    </row>
    <row r="42" spans="2:9" x14ac:dyDescent="0.25">
      <c r="B42" s="1" t="s">
        <v>120</v>
      </c>
    </row>
    <row r="43" spans="2:9" x14ac:dyDescent="0.25">
      <c r="B43" s="1" t="s">
        <v>121</v>
      </c>
    </row>
    <row r="44" spans="2:9" x14ac:dyDescent="0.25">
      <c r="B44" s="1" t="s">
        <v>122</v>
      </c>
    </row>
    <row r="45" spans="2:9" x14ac:dyDescent="0.25">
      <c r="B45" s="1" t="s">
        <v>123</v>
      </c>
    </row>
    <row r="46" spans="2:9" x14ac:dyDescent="0.25">
      <c r="B46" s="1" t="s">
        <v>124</v>
      </c>
    </row>
    <row r="47" spans="2:9" x14ac:dyDescent="0.25">
      <c r="B47" s="1" t="s">
        <v>75</v>
      </c>
    </row>
    <row r="48" spans="2:9" x14ac:dyDescent="0.25">
      <c r="B48" s="1" t="s">
        <v>125</v>
      </c>
    </row>
    <row r="49" spans="2:2" ht="18.75" customHeight="1" x14ac:dyDescent="0.25">
      <c r="B49" s="1" t="s">
        <v>126</v>
      </c>
    </row>
    <row r="50" spans="2:2" x14ac:dyDescent="0.25">
      <c r="B50" s="1" t="s">
        <v>127</v>
      </c>
    </row>
    <row r="51" spans="2:2" x14ac:dyDescent="0.25">
      <c r="B51" s="1" t="s">
        <v>128</v>
      </c>
    </row>
    <row r="52" spans="2:2" x14ac:dyDescent="0.25">
      <c r="B52" s="1" t="s">
        <v>129</v>
      </c>
    </row>
    <row r="53" spans="2:2" x14ac:dyDescent="0.25">
      <c r="B53" s="1" t="s">
        <v>130</v>
      </c>
    </row>
    <row r="54" spans="2:2" x14ac:dyDescent="0.25">
      <c r="B54" s="1" t="s">
        <v>131</v>
      </c>
    </row>
    <row r="55" spans="2:2" x14ac:dyDescent="0.25">
      <c r="B55" s="1" t="s">
        <v>132</v>
      </c>
    </row>
    <row r="56" spans="2:2" x14ac:dyDescent="0.25">
      <c r="B56" s="1" t="s">
        <v>129</v>
      </c>
    </row>
    <row r="57" spans="2:2" x14ac:dyDescent="0.25">
      <c r="B57" s="1" t="s">
        <v>130</v>
      </c>
    </row>
    <row r="58" spans="2:2" x14ac:dyDescent="0.25">
      <c r="B58" s="1" t="s">
        <v>131</v>
      </c>
    </row>
    <row r="59" spans="2:2" x14ac:dyDescent="0.25">
      <c r="B59" s="1" t="s">
        <v>133</v>
      </c>
    </row>
    <row r="60" spans="2:2" x14ac:dyDescent="0.25">
      <c r="B60" s="1" t="s">
        <v>134</v>
      </c>
    </row>
    <row r="61" spans="2:2" x14ac:dyDescent="0.25">
      <c r="B61" s="1" t="s">
        <v>135</v>
      </c>
    </row>
    <row r="62" spans="2:2" x14ac:dyDescent="0.25">
      <c r="B62" s="1" t="s">
        <v>136</v>
      </c>
    </row>
    <row r="63" spans="2:2" x14ac:dyDescent="0.25">
      <c r="B63" s="1" t="s">
        <v>134</v>
      </c>
    </row>
    <row r="64" spans="2:2" x14ac:dyDescent="0.25">
      <c r="B64" s="1" t="s">
        <v>135</v>
      </c>
    </row>
    <row r="65" spans="2:2" x14ac:dyDescent="0.25">
      <c r="B65" s="1" t="s">
        <v>137</v>
      </c>
    </row>
  </sheetData>
  <mergeCells count="21">
    <mergeCell ref="E21:H21"/>
    <mergeCell ref="B22:B23"/>
    <mergeCell ref="C22:F22"/>
    <mergeCell ref="G22:G23"/>
    <mergeCell ref="H22:H23"/>
    <mergeCell ref="A3:I4"/>
    <mergeCell ref="B30:I30"/>
    <mergeCell ref="E32:H32"/>
    <mergeCell ref="B33:B34"/>
    <mergeCell ref="C33:F33"/>
    <mergeCell ref="G33:G34"/>
    <mergeCell ref="H33:H34"/>
    <mergeCell ref="I33:I34"/>
    <mergeCell ref="I22:I23"/>
    <mergeCell ref="G6:H6"/>
    <mergeCell ref="E10:H10"/>
    <mergeCell ref="B11:B12"/>
    <mergeCell ref="C11:F11"/>
    <mergeCell ref="G11:G12"/>
    <mergeCell ref="H11:H12"/>
    <mergeCell ref="I11:I12"/>
  </mergeCells>
  <printOptions horizontalCentered="1"/>
  <pageMargins left="0.39370078740157483" right="0.39370078740157483" top="0.31496062992125984" bottom="0.19685039370078741" header="0" footer="0"/>
  <pageSetup paperSize="8"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65"/>
  <sheetViews>
    <sheetView topLeftCell="A19" workbookViewId="0">
      <selection activeCell="A8" sqref="A8"/>
    </sheetView>
  </sheetViews>
  <sheetFormatPr defaultRowHeight="15" x14ac:dyDescent="0.25"/>
  <cols>
    <col min="1" max="1" width="9.140625" style="1"/>
    <col min="2" max="2" width="30.42578125" style="1" customWidth="1"/>
    <col min="3" max="5" width="14.5703125" style="1" customWidth="1"/>
    <col min="6" max="6" width="14.85546875" style="1" customWidth="1"/>
    <col min="7" max="9" width="14.28515625" style="1" customWidth="1"/>
    <col min="10" max="16384" width="9.140625" style="1"/>
  </cols>
  <sheetData>
    <row r="3" spans="1:25" ht="30" customHeight="1" x14ac:dyDescent="0.25">
      <c r="A3" s="72" t="s">
        <v>60</v>
      </c>
      <c r="B3" s="72"/>
      <c r="C3" s="72"/>
      <c r="D3" s="72"/>
      <c r="E3" s="72"/>
      <c r="F3" s="72"/>
      <c r="G3" s="72"/>
      <c r="H3" s="72"/>
      <c r="I3" s="72"/>
      <c r="J3" s="52"/>
    </row>
    <row r="4" spans="1:25" ht="30" customHeight="1" x14ac:dyDescent="0.25">
      <c r="A4" s="72"/>
      <c r="B4" s="72"/>
      <c r="C4" s="72"/>
      <c r="D4" s="72"/>
      <c r="E4" s="72"/>
      <c r="F4" s="72"/>
      <c r="G4" s="72"/>
      <c r="H4" s="72"/>
      <c r="I4" s="72"/>
      <c r="J4" s="45"/>
    </row>
    <row r="5" spans="1:25" ht="15" customHeight="1" x14ac:dyDescent="0.25">
      <c r="A5" s="1" t="s">
        <v>146</v>
      </c>
      <c r="B5" s="1" t="s">
        <v>139</v>
      </c>
    </row>
    <row r="6" spans="1:25" ht="15" customHeight="1" x14ac:dyDescent="0.25">
      <c r="A6" s="43" t="s">
        <v>149</v>
      </c>
      <c r="B6" s="43"/>
      <c r="C6" s="17"/>
      <c r="D6" s="40" t="s">
        <v>9</v>
      </c>
      <c r="E6" s="17">
        <v>5990</v>
      </c>
      <c r="F6" s="17"/>
      <c r="G6" s="103" t="s">
        <v>148</v>
      </c>
      <c r="H6" s="103"/>
      <c r="I6" s="17"/>
      <c r="K6" s="17"/>
      <c r="L6" s="17"/>
      <c r="M6" s="17"/>
      <c r="N6" s="17"/>
      <c r="O6" s="17"/>
      <c r="P6" s="17"/>
      <c r="Q6" s="17"/>
      <c r="R6" s="17"/>
      <c r="S6" s="17"/>
      <c r="T6" s="17"/>
      <c r="U6" s="17"/>
      <c r="X6" s="17"/>
      <c r="Y6" s="17"/>
    </row>
    <row r="7" spans="1:25" x14ac:dyDescent="0.25">
      <c r="A7" s="3" t="s">
        <v>154</v>
      </c>
      <c r="B7" s="3"/>
      <c r="C7" s="3"/>
      <c r="D7" s="3" t="s">
        <v>10</v>
      </c>
      <c r="E7" s="3" t="s">
        <v>61</v>
      </c>
      <c r="F7" s="3"/>
      <c r="G7" s="3"/>
      <c r="H7" s="16"/>
      <c r="I7" s="40"/>
      <c r="L7" s="16"/>
      <c r="M7" s="16"/>
      <c r="N7" s="16"/>
      <c r="O7" s="16"/>
      <c r="P7" s="16"/>
      <c r="Q7" s="16"/>
      <c r="R7" s="16"/>
      <c r="S7" s="40"/>
      <c r="T7" s="40"/>
      <c r="U7" s="40"/>
      <c r="V7" s="40"/>
      <c r="W7" s="40"/>
      <c r="X7" s="40"/>
      <c r="Y7" s="40"/>
    </row>
    <row r="8" spans="1:25" ht="15" customHeight="1" x14ac:dyDescent="0.25">
      <c r="E8" s="3"/>
      <c r="F8" s="3"/>
      <c r="H8" s="3"/>
      <c r="I8" s="3"/>
      <c r="J8" s="3"/>
      <c r="K8" s="3"/>
      <c r="L8" s="3"/>
    </row>
    <row r="9" spans="1:25" ht="15" customHeight="1" x14ac:dyDescent="0.25">
      <c r="B9" s="15" t="s">
        <v>59</v>
      </c>
      <c r="E9" s="3"/>
      <c r="F9" s="3"/>
      <c r="H9" s="3"/>
      <c r="I9" s="3"/>
      <c r="J9" s="3"/>
      <c r="K9" s="3"/>
      <c r="L9" s="3"/>
    </row>
    <row r="10" spans="1:25" ht="11.25" customHeight="1" x14ac:dyDescent="0.25">
      <c r="C10" s="2"/>
      <c r="D10" s="2"/>
      <c r="E10" s="95" t="s">
        <v>56</v>
      </c>
      <c r="F10" s="95"/>
      <c r="G10" s="95"/>
      <c r="H10" s="96"/>
      <c r="I10" s="14"/>
    </row>
    <row r="11" spans="1:25" x14ac:dyDescent="0.25">
      <c r="B11" s="97" t="s">
        <v>55</v>
      </c>
      <c r="C11" s="65" t="s">
        <v>54</v>
      </c>
      <c r="D11" s="65"/>
      <c r="E11" s="65"/>
      <c r="F11" s="65"/>
      <c r="G11" s="60" t="s">
        <v>53</v>
      </c>
      <c r="H11" s="60" t="s">
        <v>52</v>
      </c>
      <c r="I11" s="60" t="s">
        <v>51</v>
      </c>
    </row>
    <row r="12" spans="1:25" ht="67.5" customHeight="1" x14ac:dyDescent="0.25">
      <c r="B12" s="98"/>
      <c r="C12" s="6" t="s">
        <v>50</v>
      </c>
      <c r="D12" s="6" t="s">
        <v>49</v>
      </c>
      <c r="E12" s="6" t="s">
        <v>48</v>
      </c>
      <c r="F12" s="6" t="s">
        <v>47</v>
      </c>
      <c r="G12" s="60"/>
      <c r="H12" s="60"/>
      <c r="I12" s="60"/>
    </row>
    <row r="13" spans="1:25" ht="33.75" customHeight="1" x14ac:dyDescent="0.25">
      <c r="B13" s="13" t="s">
        <v>46</v>
      </c>
      <c r="C13" s="7">
        <v>0</v>
      </c>
      <c r="D13" s="34">
        <v>0</v>
      </c>
      <c r="E13" s="34">
        <v>0</v>
      </c>
      <c r="F13" s="34">
        <v>0</v>
      </c>
      <c r="G13" s="20">
        <f t="shared" ref="G13:G18" si="0">SUM(C13+D13+E13+F13)</f>
        <v>0</v>
      </c>
      <c r="H13" s="24" t="e">
        <f t="shared" ref="H13:H18" si="1">ROUND(((E13+F13)/G13),2)</f>
        <v>#DIV/0!</v>
      </c>
      <c r="I13" s="20" t="e">
        <f t="shared" ref="I13:I18" si="2">ROUND(((E13*3+F13*4)/(E13+F13)),2)</f>
        <v>#DIV/0!</v>
      </c>
    </row>
    <row r="14" spans="1:25" ht="33.75" customHeight="1" x14ac:dyDescent="0.25">
      <c r="B14" s="12" t="s">
        <v>45</v>
      </c>
      <c r="C14" s="7">
        <v>0</v>
      </c>
      <c r="D14" s="34">
        <v>0</v>
      </c>
      <c r="E14" s="34">
        <v>0</v>
      </c>
      <c r="F14" s="34">
        <v>0</v>
      </c>
      <c r="G14" s="20">
        <f t="shared" si="0"/>
        <v>0</v>
      </c>
      <c r="H14" s="24" t="e">
        <f t="shared" si="1"/>
        <v>#DIV/0!</v>
      </c>
      <c r="I14" s="20" t="e">
        <f t="shared" si="2"/>
        <v>#DIV/0!</v>
      </c>
    </row>
    <row r="15" spans="1:25" ht="33.75" customHeight="1" x14ac:dyDescent="0.25">
      <c r="B15" s="12" t="s">
        <v>44</v>
      </c>
      <c r="C15" s="7">
        <v>0</v>
      </c>
      <c r="D15" s="34">
        <v>0</v>
      </c>
      <c r="E15" s="34">
        <v>0</v>
      </c>
      <c r="F15" s="34">
        <v>0</v>
      </c>
      <c r="G15" s="20">
        <f t="shared" si="0"/>
        <v>0</v>
      </c>
      <c r="H15" s="24" t="e">
        <f t="shared" si="1"/>
        <v>#DIV/0!</v>
      </c>
      <c r="I15" s="20" t="e">
        <f t="shared" si="2"/>
        <v>#DIV/0!</v>
      </c>
    </row>
    <row r="16" spans="1:25" ht="33.75" customHeight="1" x14ac:dyDescent="0.25">
      <c r="B16" s="12" t="s">
        <v>43</v>
      </c>
      <c r="C16" s="7">
        <v>0</v>
      </c>
      <c r="D16" s="34">
        <v>0</v>
      </c>
      <c r="E16" s="34">
        <v>0</v>
      </c>
      <c r="F16" s="34">
        <v>0</v>
      </c>
      <c r="G16" s="20">
        <f t="shared" si="0"/>
        <v>0</v>
      </c>
      <c r="H16" s="24" t="e">
        <f t="shared" si="1"/>
        <v>#DIV/0!</v>
      </c>
      <c r="I16" s="20" t="e">
        <f t="shared" si="2"/>
        <v>#DIV/0!</v>
      </c>
    </row>
    <row r="17" spans="2:9" ht="33.75" customHeight="1" x14ac:dyDescent="0.25">
      <c r="B17" s="12" t="s">
        <v>42</v>
      </c>
      <c r="C17" s="7">
        <v>0</v>
      </c>
      <c r="D17" s="34">
        <v>0</v>
      </c>
      <c r="E17" s="34">
        <v>0</v>
      </c>
      <c r="F17" s="34">
        <v>0</v>
      </c>
      <c r="G17" s="20">
        <f t="shared" si="0"/>
        <v>0</v>
      </c>
      <c r="H17" s="24" t="e">
        <f t="shared" si="1"/>
        <v>#DIV/0!</v>
      </c>
      <c r="I17" s="20" t="e">
        <f t="shared" si="2"/>
        <v>#DIV/0!</v>
      </c>
    </row>
    <row r="18" spans="2:9" ht="33.75" customHeight="1" x14ac:dyDescent="0.25">
      <c r="B18" s="8" t="s">
        <v>41</v>
      </c>
      <c r="C18" s="20">
        <f>SUM(C13:C17)</f>
        <v>0</v>
      </c>
      <c r="D18" s="20">
        <f>SUM(D13:D17)</f>
        <v>0</v>
      </c>
      <c r="E18" s="20">
        <f>SUM(E13:E17)</f>
        <v>0</v>
      </c>
      <c r="F18" s="20">
        <f>SUM(F13:F17)</f>
        <v>0</v>
      </c>
      <c r="G18" s="20">
        <f t="shared" si="0"/>
        <v>0</v>
      </c>
      <c r="H18" s="24" t="e">
        <f t="shared" si="1"/>
        <v>#DIV/0!</v>
      </c>
      <c r="I18" s="20" t="e">
        <f t="shared" si="2"/>
        <v>#DIV/0!</v>
      </c>
    </row>
    <row r="19" spans="2:9" x14ac:dyDescent="0.25">
      <c r="B19" s="2"/>
      <c r="C19" s="2"/>
      <c r="D19" s="2"/>
      <c r="E19" s="2"/>
      <c r="F19" s="2"/>
      <c r="G19" s="2"/>
      <c r="H19" s="2"/>
      <c r="I19" s="2"/>
    </row>
    <row r="20" spans="2:9" x14ac:dyDescent="0.25">
      <c r="B20" s="15" t="s">
        <v>58</v>
      </c>
      <c r="C20" s="2"/>
      <c r="D20" s="2"/>
      <c r="E20" s="2"/>
      <c r="F20" s="2"/>
      <c r="G20" s="2"/>
      <c r="H20" s="2"/>
      <c r="I20" s="2"/>
    </row>
    <row r="21" spans="2:9" ht="15" customHeight="1" x14ac:dyDescent="0.25">
      <c r="C21" s="2"/>
      <c r="D21" s="2"/>
      <c r="E21" s="95" t="s">
        <v>56</v>
      </c>
      <c r="F21" s="95"/>
      <c r="G21" s="95"/>
      <c r="H21" s="96"/>
      <c r="I21" s="14"/>
    </row>
    <row r="22" spans="2:9" x14ac:dyDescent="0.25">
      <c r="B22" s="97" t="s">
        <v>55</v>
      </c>
      <c r="C22" s="65" t="s">
        <v>54</v>
      </c>
      <c r="D22" s="65"/>
      <c r="E22" s="65"/>
      <c r="F22" s="65"/>
      <c r="G22" s="60" t="s">
        <v>53</v>
      </c>
      <c r="H22" s="60" t="s">
        <v>52</v>
      </c>
      <c r="I22" s="60" t="s">
        <v>51</v>
      </c>
    </row>
    <row r="23" spans="2:9" ht="67.5" customHeight="1" x14ac:dyDescent="0.25">
      <c r="B23" s="98"/>
      <c r="C23" s="6" t="s">
        <v>50</v>
      </c>
      <c r="D23" s="6" t="s">
        <v>49</v>
      </c>
      <c r="E23" s="6" t="s">
        <v>48</v>
      </c>
      <c r="F23" s="6" t="s">
        <v>47</v>
      </c>
      <c r="G23" s="60"/>
      <c r="H23" s="60"/>
      <c r="I23" s="60"/>
    </row>
    <row r="24" spans="2:9" ht="33.75" customHeight="1" x14ac:dyDescent="0.25">
      <c r="B24" s="13" t="s">
        <v>46</v>
      </c>
      <c r="C24" s="34">
        <v>0</v>
      </c>
      <c r="D24" s="34">
        <v>0</v>
      </c>
      <c r="E24" s="34">
        <v>0</v>
      </c>
      <c r="F24" s="7"/>
      <c r="G24" s="20">
        <f t="shared" ref="G24:G29" si="3">SUM(C24:F24)</f>
        <v>0</v>
      </c>
      <c r="H24" s="24" t="e">
        <f t="shared" ref="H24:H29" si="4">ROUND(((E24+F24)/G24),3)</f>
        <v>#DIV/0!</v>
      </c>
      <c r="I24" s="20" t="e">
        <f t="shared" ref="I24:I29" si="5">ROUND(((E24*3+F24*4)/(E24+F24)),2)</f>
        <v>#DIV/0!</v>
      </c>
    </row>
    <row r="25" spans="2:9" ht="33.75" customHeight="1" x14ac:dyDescent="0.25">
      <c r="B25" s="12" t="s">
        <v>45</v>
      </c>
      <c r="C25" s="34">
        <v>0</v>
      </c>
      <c r="D25" s="34">
        <v>0</v>
      </c>
      <c r="E25" s="34">
        <v>0</v>
      </c>
      <c r="F25" s="7"/>
      <c r="G25" s="20">
        <f t="shared" si="3"/>
        <v>0</v>
      </c>
      <c r="H25" s="24" t="e">
        <f t="shared" si="4"/>
        <v>#DIV/0!</v>
      </c>
      <c r="I25" s="20" t="e">
        <f t="shared" si="5"/>
        <v>#DIV/0!</v>
      </c>
    </row>
    <row r="26" spans="2:9" ht="33.75" customHeight="1" x14ac:dyDescent="0.25">
      <c r="B26" s="12" t="s">
        <v>44</v>
      </c>
      <c r="C26" s="34">
        <v>0</v>
      </c>
      <c r="D26" s="34">
        <v>0</v>
      </c>
      <c r="E26" s="34">
        <v>0</v>
      </c>
      <c r="F26" s="7"/>
      <c r="G26" s="20">
        <f t="shared" si="3"/>
        <v>0</v>
      </c>
      <c r="H26" s="24" t="e">
        <f t="shared" si="4"/>
        <v>#DIV/0!</v>
      </c>
      <c r="I26" s="20" t="e">
        <f t="shared" si="5"/>
        <v>#DIV/0!</v>
      </c>
    </row>
    <row r="27" spans="2:9" ht="33.75" customHeight="1" x14ac:dyDescent="0.25">
      <c r="B27" s="12" t="s">
        <v>43</v>
      </c>
      <c r="C27" s="34">
        <v>0</v>
      </c>
      <c r="D27" s="34">
        <v>0</v>
      </c>
      <c r="E27" s="34">
        <v>0</v>
      </c>
      <c r="F27" s="7"/>
      <c r="G27" s="20">
        <f t="shared" si="3"/>
        <v>0</v>
      </c>
      <c r="H27" s="24" t="e">
        <f t="shared" si="4"/>
        <v>#DIV/0!</v>
      </c>
      <c r="I27" s="20" t="e">
        <f t="shared" si="5"/>
        <v>#DIV/0!</v>
      </c>
    </row>
    <row r="28" spans="2:9" ht="33.75" customHeight="1" x14ac:dyDescent="0.25">
      <c r="B28" s="12" t="s">
        <v>42</v>
      </c>
      <c r="C28" s="34">
        <v>0</v>
      </c>
      <c r="D28" s="34">
        <v>0</v>
      </c>
      <c r="E28" s="34">
        <v>0</v>
      </c>
      <c r="F28" s="7"/>
      <c r="G28" s="20">
        <f t="shared" si="3"/>
        <v>0</v>
      </c>
      <c r="H28" s="24" t="e">
        <f t="shared" si="4"/>
        <v>#DIV/0!</v>
      </c>
      <c r="I28" s="20" t="e">
        <f t="shared" si="5"/>
        <v>#DIV/0!</v>
      </c>
    </row>
    <row r="29" spans="2:9" ht="33.75" customHeight="1" x14ac:dyDescent="0.25">
      <c r="B29" s="8" t="s">
        <v>41</v>
      </c>
      <c r="C29" s="20">
        <f>SUM(C24:C28)</f>
        <v>0</v>
      </c>
      <c r="D29" s="20">
        <f>SUM(D24:D28)</f>
        <v>0</v>
      </c>
      <c r="E29" s="20">
        <f>SUM(E24:E28)</f>
        <v>0</v>
      </c>
      <c r="F29" s="20">
        <f>SUM(F24:F28)</f>
        <v>0</v>
      </c>
      <c r="G29" s="20">
        <f t="shared" si="3"/>
        <v>0</v>
      </c>
      <c r="H29" s="24" t="e">
        <f t="shared" si="4"/>
        <v>#DIV/0!</v>
      </c>
      <c r="I29" s="20" t="e">
        <f t="shared" si="5"/>
        <v>#DIV/0!</v>
      </c>
    </row>
    <row r="30" spans="2:9" x14ac:dyDescent="0.25">
      <c r="B30" s="73"/>
      <c r="C30" s="73"/>
      <c r="D30" s="73"/>
      <c r="E30" s="73"/>
      <c r="F30" s="73"/>
      <c r="G30" s="73"/>
      <c r="H30" s="73"/>
      <c r="I30" s="73"/>
    </row>
    <row r="31" spans="2:9" x14ac:dyDescent="0.25">
      <c r="B31" s="15" t="s">
        <v>57</v>
      </c>
      <c r="C31" s="9"/>
      <c r="D31" s="9"/>
      <c r="E31" s="9"/>
      <c r="F31" s="9"/>
      <c r="G31" s="9"/>
      <c r="H31" s="9"/>
      <c r="I31" s="9"/>
    </row>
    <row r="32" spans="2:9" ht="15" customHeight="1" x14ac:dyDescent="0.25">
      <c r="C32" s="2"/>
      <c r="D32" s="2"/>
      <c r="E32" s="95" t="s">
        <v>56</v>
      </c>
      <c r="F32" s="95"/>
      <c r="G32" s="95"/>
      <c r="H32" s="96"/>
      <c r="I32" s="14"/>
    </row>
    <row r="33" spans="2:9" ht="15" customHeight="1" x14ac:dyDescent="0.25">
      <c r="B33" s="97" t="s">
        <v>55</v>
      </c>
      <c r="C33" s="99" t="s">
        <v>54</v>
      </c>
      <c r="D33" s="100"/>
      <c r="E33" s="100"/>
      <c r="F33" s="100"/>
      <c r="G33" s="101" t="s">
        <v>53</v>
      </c>
      <c r="H33" s="101" t="s">
        <v>52</v>
      </c>
      <c r="I33" s="101" t="s">
        <v>51</v>
      </c>
    </row>
    <row r="34" spans="2:9" ht="67.5" customHeight="1" x14ac:dyDescent="0.25">
      <c r="B34" s="98"/>
      <c r="C34" s="6" t="s">
        <v>50</v>
      </c>
      <c r="D34" s="6" t="s">
        <v>49</v>
      </c>
      <c r="E34" s="6" t="s">
        <v>48</v>
      </c>
      <c r="F34" s="6" t="s">
        <v>47</v>
      </c>
      <c r="G34" s="102"/>
      <c r="H34" s="102"/>
      <c r="I34" s="102"/>
    </row>
    <row r="35" spans="2:9" ht="30" customHeight="1" x14ac:dyDescent="0.25">
      <c r="B35" s="13" t="s">
        <v>46</v>
      </c>
      <c r="C35" s="7">
        <f t="shared" ref="C35:E39" si="6">C13+C24</f>
        <v>0</v>
      </c>
      <c r="D35" s="7">
        <f t="shared" si="6"/>
        <v>0</v>
      </c>
      <c r="E35" s="7">
        <f t="shared" si="6"/>
        <v>0</v>
      </c>
      <c r="F35" s="34">
        <f t="shared" ref="F35" si="7">F13+F24</f>
        <v>0</v>
      </c>
      <c r="G35" s="20">
        <f t="shared" ref="G35:G40" si="8">SUM(C35:F35)</f>
        <v>0</v>
      </c>
      <c r="H35" s="24" t="e">
        <f t="shared" ref="H35:H40" si="9">ROUND((E35+F35)/G35,3)</f>
        <v>#DIV/0!</v>
      </c>
      <c r="I35" s="20" t="e">
        <f>ROUND(SUM((E35*3+F35*4)/(E35+F35)),2)</f>
        <v>#DIV/0!</v>
      </c>
    </row>
    <row r="36" spans="2:9" ht="30" customHeight="1" x14ac:dyDescent="0.25">
      <c r="B36" s="12" t="s">
        <v>45</v>
      </c>
      <c r="C36" s="7">
        <f t="shared" si="6"/>
        <v>0</v>
      </c>
      <c r="D36" s="7">
        <f t="shared" si="6"/>
        <v>0</v>
      </c>
      <c r="E36" s="7">
        <f t="shared" si="6"/>
        <v>0</v>
      </c>
      <c r="F36" s="34">
        <f t="shared" ref="F36" si="10">F14+F25</f>
        <v>0</v>
      </c>
      <c r="G36" s="20">
        <f t="shared" si="8"/>
        <v>0</v>
      </c>
      <c r="H36" s="24" t="e">
        <f t="shared" si="9"/>
        <v>#DIV/0!</v>
      </c>
      <c r="I36" s="20" t="e">
        <f>ROUND(SUM((E36*3+F36*4)/(E36+F36)),2)</f>
        <v>#DIV/0!</v>
      </c>
    </row>
    <row r="37" spans="2:9" ht="30" customHeight="1" x14ac:dyDescent="0.25">
      <c r="B37" s="12" t="s">
        <v>44</v>
      </c>
      <c r="C37" s="7">
        <f t="shared" si="6"/>
        <v>0</v>
      </c>
      <c r="D37" s="7">
        <f t="shared" si="6"/>
        <v>0</v>
      </c>
      <c r="E37" s="7">
        <f t="shared" si="6"/>
        <v>0</v>
      </c>
      <c r="F37" s="34">
        <f t="shared" ref="F37" si="11">F15+F26</f>
        <v>0</v>
      </c>
      <c r="G37" s="20">
        <f t="shared" si="8"/>
        <v>0</v>
      </c>
      <c r="H37" s="24" t="e">
        <f t="shared" si="9"/>
        <v>#DIV/0!</v>
      </c>
      <c r="I37" s="20" t="e">
        <f>ROUND(SUM((E37*3+F37*4)/(E37+F37)),2)</f>
        <v>#DIV/0!</v>
      </c>
    </row>
    <row r="38" spans="2:9" ht="30" customHeight="1" x14ac:dyDescent="0.25">
      <c r="B38" s="12" t="s">
        <v>43</v>
      </c>
      <c r="C38" s="7">
        <f t="shared" si="6"/>
        <v>0</v>
      </c>
      <c r="D38" s="7">
        <f t="shared" si="6"/>
        <v>0</v>
      </c>
      <c r="E38" s="7">
        <f t="shared" si="6"/>
        <v>0</v>
      </c>
      <c r="F38" s="34">
        <f t="shared" ref="F38" si="12">F16+F27</f>
        <v>0</v>
      </c>
      <c r="G38" s="20">
        <f t="shared" si="8"/>
        <v>0</v>
      </c>
      <c r="H38" s="24" t="e">
        <f t="shared" si="9"/>
        <v>#DIV/0!</v>
      </c>
      <c r="I38" s="20" t="e">
        <f>ROUND(SUM((E38*3+F38*4)/(E38+F38)),2)</f>
        <v>#DIV/0!</v>
      </c>
    </row>
    <row r="39" spans="2:9" ht="30" customHeight="1" x14ac:dyDescent="0.25">
      <c r="B39" s="12" t="s">
        <v>42</v>
      </c>
      <c r="C39" s="7">
        <f t="shared" si="6"/>
        <v>0</v>
      </c>
      <c r="D39" s="7">
        <f t="shared" si="6"/>
        <v>0</v>
      </c>
      <c r="E39" s="7">
        <f t="shared" si="6"/>
        <v>0</v>
      </c>
      <c r="F39" s="34">
        <f t="shared" ref="F39" si="13">F17+F28</f>
        <v>0</v>
      </c>
      <c r="G39" s="20">
        <f t="shared" si="8"/>
        <v>0</v>
      </c>
      <c r="H39" s="24" t="e">
        <f t="shared" si="9"/>
        <v>#DIV/0!</v>
      </c>
      <c r="I39" s="20" t="e">
        <f>ROUND(SUM((E39*3+F39*4)/(E39+F39)),2)</f>
        <v>#DIV/0!</v>
      </c>
    </row>
    <row r="40" spans="2:9" ht="29.25" customHeight="1" x14ac:dyDescent="0.25">
      <c r="B40" s="8" t="s">
        <v>41</v>
      </c>
      <c r="C40" s="20">
        <f>SUM(C35:C39)</f>
        <v>0</v>
      </c>
      <c r="D40" s="20">
        <f>SUM(D35:D39)</f>
        <v>0</v>
      </c>
      <c r="E40" s="20">
        <f>SUM(E35:E39)</f>
        <v>0</v>
      </c>
      <c r="F40" s="20">
        <f>SUM(F35:F39)</f>
        <v>0</v>
      </c>
      <c r="G40" s="20">
        <f t="shared" si="8"/>
        <v>0</v>
      </c>
      <c r="H40" s="24" t="e">
        <f t="shared" si="9"/>
        <v>#DIV/0!</v>
      </c>
      <c r="I40" s="20" t="e">
        <f>ROUND(((E40*3+F40*4)/(E40+F40)),2)</f>
        <v>#DIV/0!</v>
      </c>
    </row>
    <row r="42" spans="2:9" x14ac:dyDescent="0.25">
      <c r="B42" s="1" t="s">
        <v>120</v>
      </c>
    </row>
    <row r="43" spans="2:9" x14ac:dyDescent="0.25">
      <c r="B43" s="1" t="s">
        <v>121</v>
      </c>
    </row>
    <row r="44" spans="2:9" x14ac:dyDescent="0.25">
      <c r="B44" s="1" t="s">
        <v>122</v>
      </c>
    </row>
    <row r="45" spans="2:9" x14ac:dyDescent="0.25">
      <c r="B45" s="1" t="s">
        <v>123</v>
      </c>
    </row>
    <row r="46" spans="2:9" x14ac:dyDescent="0.25">
      <c r="B46" s="1" t="s">
        <v>124</v>
      </c>
    </row>
    <row r="47" spans="2:9" x14ac:dyDescent="0.25">
      <c r="B47" s="1" t="s">
        <v>75</v>
      </c>
    </row>
    <row r="48" spans="2:9" x14ac:dyDescent="0.25">
      <c r="B48" s="1" t="s">
        <v>125</v>
      </c>
    </row>
    <row r="49" spans="2:2" ht="18.75" customHeight="1" x14ac:dyDescent="0.25">
      <c r="B49" s="1" t="s">
        <v>126</v>
      </c>
    </row>
    <row r="50" spans="2:2" x14ac:dyDescent="0.25">
      <c r="B50" s="1" t="s">
        <v>127</v>
      </c>
    </row>
    <row r="51" spans="2:2" x14ac:dyDescent="0.25">
      <c r="B51" s="1" t="s">
        <v>128</v>
      </c>
    </row>
    <row r="52" spans="2:2" x14ac:dyDescent="0.25">
      <c r="B52" s="1" t="s">
        <v>129</v>
      </c>
    </row>
    <row r="53" spans="2:2" x14ac:dyDescent="0.25">
      <c r="B53" s="1" t="s">
        <v>130</v>
      </c>
    </row>
    <row r="54" spans="2:2" x14ac:dyDescent="0.25">
      <c r="B54" s="1" t="s">
        <v>131</v>
      </c>
    </row>
    <row r="55" spans="2:2" x14ac:dyDescent="0.25">
      <c r="B55" s="1" t="s">
        <v>132</v>
      </c>
    </row>
    <row r="56" spans="2:2" x14ac:dyDescent="0.25">
      <c r="B56" s="1" t="s">
        <v>129</v>
      </c>
    </row>
    <row r="57" spans="2:2" x14ac:dyDescent="0.25">
      <c r="B57" s="1" t="s">
        <v>130</v>
      </c>
    </row>
    <row r="58" spans="2:2" x14ac:dyDescent="0.25">
      <c r="B58" s="1" t="s">
        <v>131</v>
      </c>
    </row>
    <row r="59" spans="2:2" x14ac:dyDescent="0.25">
      <c r="B59" s="1" t="s">
        <v>133</v>
      </c>
    </row>
    <row r="60" spans="2:2" x14ac:dyDescent="0.25">
      <c r="B60" s="1" t="s">
        <v>134</v>
      </c>
    </row>
    <row r="61" spans="2:2" x14ac:dyDescent="0.25">
      <c r="B61" s="1" t="s">
        <v>135</v>
      </c>
    </row>
    <row r="62" spans="2:2" x14ac:dyDescent="0.25">
      <c r="B62" s="1" t="s">
        <v>136</v>
      </c>
    </row>
    <row r="63" spans="2:2" x14ac:dyDescent="0.25">
      <c r="B63" s="1" t="s">
        <v>134</v>
      </c>
    </row>
    <row r="64" spans="2:2" x14ac:dyDescent="0.25">
      <c r="B64" s="1" t="s">
        <v>135</v>
      </c>
    </row>
    <row r="65" spans="2:2" x14ac:dyDescent="0.25">
      <c r="B65" s="1" t="s">
        <v>137</v>
      </c>
    </row>
  </sheetData>
  <mergeCells count="21">
    <mergeCell ref="G6:H6"/>
    <mergeCell ref="B11:B12"/>
    <mergeCell ref="B22:B23"/>
    <mergeCell ref="G22:G23"/>
    <mergeCell ref="H22:H23"/>
    <mergeCell ref="A3:I4"/>
    <mergeCell ref="B30:I30"/>
    <mergeCell ref="C33:F33"/>
    <mergeCell ref="G33:G34"/>
    <mergeCell ref="H33:H34"/>
    <mergeCell ref="I33:I34"/>
    <mergeCell ref="B33:B34"/>
    <mergeCell ref="E32:H32"/>
    <mergeCell ref="I22:I23"/>
    <mergeCell ref="E10:H10"/>
    <mergeCell ref="E21:H21"/>
    <mergeCell ref="I11:I12"/>
    <mergeCell ref="H11:H12"/>
    <mergeCell ref="G11:G12"/>
    <mergeCell ref="C11:F11"/>
    <mergeCell ref="C22:F22"/>
  </mergeCells>
  <printOptions horizontalCentered="1"/>
  <pageMargins left="0.39370078740157483" right="0.39370078740157483" top="0.31496062992125984" bottom="0.19685039370078741" header="0" footer="0"/>
  <pageSetup paperSize="8"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65"/>
  <sheetViews>
    <sheetView topLeftCell="A28" workbookViewId="0">
      <selection activeCell="E18" sqref="E18"/>
    </sheetView>
  </sheetViews>
  <sheetFormatPr defaultRowHeight="15" x14ac:dyDescent="0.25"/>
  <cols>
    <col min="1" max="1" width="9.140625" style="1"/>
    <col min="2" max="2" width="30.42578125" style="1" customWidth="1"/>
    <col min="3" max="5" width="14.5703125" style="1" customWidth="1"/>
    <col min="6" max="6" width="14.85546875" style="1" customWidth="1"/>
    <col min="7" max="9" width="14.28515625" style="1" customWidth="1"/>
    <col min="10" max="16384" width="9.140625" style="1"/>
  </cols>
  <sheetData>
    <row r="3" spans="1:25" ht="30" customHeight="1" x14ac:dyDescent="0.25">
      <c r="A3" s="72" t="s">
        <v>60</v>
      </c>
      <c r="B3" s="72"/>
      <c r="C3" s="72"/>
      <c r="D3" s="72"/>
      <c r="E3" s="72"/>
      <c r="F3" s="72"/>
      <c r="G3" s="72"/>
      <c r="H3" s="72"/>
      <c r="I3" s="72"/>
      <c r="J3" s="52"/>
    </row>
    <row r="4" spans="1:25" ht="30" customHeight="1" x14ac:dyDescent="0.25">
      <c r="A4" s="72"/>
      <c r="B4" s="72"/>
      <c r="C4" s="72"/>
      <c r="D4" s="72"/>
      <c r="E4" s="72"/>
      <c r="F4" s="72"/>
      <c r="G4" s="72"/>
      <c r="H4" s="72"/>
      <c r="I4" s="72"/>
      <c r="J4" s="45"/>
    </row>
    <row r="5" spans="1:25" ht="15" customHeight="1" x14ac:dyDescent="0.25">
      <c r="A5" s="1" t="s">
        <v>146</v>
      </c>
      <c r="B5" s="1" t="s">
        <v>140</v>
      </c>
    </row>
    <row r="6" spans="1:25" ht="15" customHeight="1" x14ac:dyDescent="0.25">
      <c r="A6" s="43" t="s">
        <v>149</v>
      </c>
      <c r="B6" s="43"/>
      <c r="C6" s="17"/>
      <c r="D6" s="40" t="s">
        <v>9</v>
      </c>
      <c r="E6" s="17">
        <v>5990</v>
      </c>
      <c r="F6" s="17"/>
      <c r="G6" s="103" t="s">
        <v>148</v>
      </c>
      <c r="H6" s="103"/>
      <c r="I6" s="17"/>
      <c r="K6" s="17"/>
      <c r="L6" s="17"/>
      <c r="M6" s="17"/>
      <c r="N6" s="17"/>
      <c r="O6" s="17"/>
      <c r="P6" s="17"/>
      <c r="Q6" s="17"/>
      <c r="R6" s="17"/>
      <c r="S6" s="17"/>
      <c r="T6" s="17"/>
      <c r="U6" s="17"/>
      <c r="X6" s="17"/>
      <c r="Y6" s="17"/>
    </row>
    <row r="7" spans="1:25" x14ac:dyDescent="0.25">
      <c r="A7" s="3" t="s">
        <v>154</v>
      </c>
      <c r="B7" s="3"/>
      <c r="C7" s="3"/>
      <c r="D7" s="3" t="s">
        <v>10</v>
      </c>
      <c r="E7" s="3" t="s">
        <v>61</v>
      </c>
      <c r="F7" s="3"/>
      <c r="G7" s="3"/>
      <c r="H7" s="16"/>
      <c r="I7" s="40"/>
      <c r="L7" s="16"/>
      <c r="M7" s="16"/>
      <c r="N7" s="16"/>
      <c r="O7" s="16"/>
      <c r="P7" s="16"/>
      <c r="Q7" s="16"/>
      <c r="R7" s="16"/>
      <c r="S7" s="40"/>
      <c r="T7" s="40"/>
      <c r="U7" s="40"/>
      <c r="V7" s="40"/>
      <c r="W7" s="40"/>
      <c r="X7" s="40"/>
      <c r="Y7" s="40"/>
    </row>
    <row r="8" spans="1:25" ht="15" customHeight="1" x14ac:dyDescent="0.25">
      <c r="E8" s="3"/>
      <c r="F8" s="3"/>
      <c r="H8" s="3"/>
      <c r="I8" s="3"/>
      <c r="J8" s="3"/>
      <c r="K8" s="3"/>
      <c r="L8" s="3"/>
    </row>
    <row r="9" spans="1:25" ht="15" customHeight="1" x14ac:dyDescent="0.25">
      <c r="B9" s="15" t="s">
        <v>59</v>
      </c>
      <c r="E9" s="3"/>
      <c r="F9" s="3"/>
      <c r="H9" s="3"/>
      <c r="I9" s="3"/>
      <c r="J9" s="3"/>
      <c r="K9" s="3"/>
      <c r="L9" s="3"/>
    </row>
    <row r="10" spans="1:25" ht="11.25" customHeight="1" x14ac:dyDescent="0.25">
      <c r="C10" s="2"/>
      <c r="D10" s="2"/>
      <c r="E10" s="95" t="s">
        <v>56</v>
      </c>
      <c r="F10" s="95"/>
      <c r="G10" s="95"/>
      <c r="H10" s="96"/>
      <c r="I10" s="14"/>
    </row>
    <row r="11" spans="1:25" x14ac:dyDescent="0.25">
      <c r="B11" s="97" t="s">
        <v>55</v>
      </c>
      <c r="C11" s="65" t="s">
        <v>54</v>
      </c>
      <c r="D11" s="65"/>
      <c r="E11" s="65"/>
      <c r="F11" s="65"/>
      <c r="G11" s="60" t="s">
        <v>53</v>
      </c>
      <c r="H11" s="60" t="s">
        <v>52</v>
      </c>
      <c r="I11" s="60" t="s">
        <v>51</v>
      </c>
    </row>
    <row r="12" spans="1:25" ht="67.5" customHeight="1" x14ac:dyDescent="0.25">
      <c r="B12" s="98"/>
      <c r="C12" s="38" t="s">
        <v>50</v>
      </c>
      <c r="D12" s="38" t="s">
        <v>49</v>
      </c>
      <c r="E12" s="38" t="s">
        <v>48</v>
      </c>
      <c r="F12" s="38" t="s">
        <v>47</v>
      </c>
      <c r="G12" s="60"/>
      <c r="H12" s="60"/>
      <c r="I12" s="60"/>
    </row>
    <row r="13" spans="1:25" ht="33.75" customHeight="1" x14ac:dyDescent="0.25">
      <c r="B13" s="13" t="s">
        <v>46</v>
      </c>
      <c r="C13" s="34">
        <v>0</v>
      </c>
      <c r="D13" s="34">
        <v>0</v>
      </c>
      <c r="E13" s="34"/>
      <c r="F13" s="34">
        <v>0</v>
      </c>
      <c r="G13" s="41">
        <f t="shared" ref="G13:G18" si="0">SUM(C13+D13+E13+F13)</f>
        <v>0</v>
      </c>
      <c r="H13" s="24" t="e">
        <f t="shared" ref="H13:H18" si="1">ROUND(((E13+F13)/G13),2)</f>
        <v>#DIV/0!</v>
      </c>
      <c r="I13" s="41" t="e">
        <f t="shared" ref="I13:I18" si="2">ROUND(((E13*3+F13*4)/(E13+F13)),2)</f>
        <v>#DIV/0!</v>
      </c>
    </row>
    <row r="14" spans="1:25" ht="33.75" customHeight="1" x14ac:dyDescent="0.25">
      <c r="B14" s="12" t="s">
        <v>45</v>
      </c>
      <c r="C14" s="34">
        <v>0</v>
      </c>
      <c r="D14" s="34">
        <v>0</v>
      </c>
      <c r="E14" s="34"/>
      <c r="F14" s="34">
        <v>0</v>
      </c>
      <c r="G14" s="41">
        <f t="shared" si="0"/>
        <v>0</v>
      </c>
      <c r="H14" s="24" t="e">
        <f t="shared" si="1"/>
        <v>#DIV/0!</v>
      </c>
      <c r="I14" s="41" t="e">
        <f t="shared" si="2"/>
        <v>#DIV/0!</v>
      </c>
    </row>
    <row r="15" spans="1:25" ht="33.75" customHeight="1" x14ac:dyDescent="0.25">
      <c r="B15" s="12" t="s">
        <v>44</v>
      </c>
      <c r="C15" s="34">
        <v>0</v>
      </c>
      <c r="D15" s="34">
        <v>0</v>
      </c>
      <c r="E15" s="34"/>
      <c r="F15" s="34">
        <v>0</v>
      </c>
      <c r="G15" s="41">
        <f t="shared" si="0"/>
        <v>0</v>
      </c>
      <c r="H15" s="24" t="e">
        <f t="shared" si="1"/>
        <v>#DIV/0!</v>
      </c>
      <c r="I15" s="41" t="e">
        <f t="shared" si="2"/>
        <v>#DIV/0!</v>
      </c>
    </row>
    <row r="16" spans="1:25" ht="33.75" customHeight="1" x14ac:dyDescent="0.25">
      <c r="B16" s="12" t="s">
        <v>43</v>
      </c>
      <c r="C16" s="34">
        <v>0</v>
      </c>
      <c r="D16" s="34">
        <v>0</v>
      </c>
      <c r="E16" s="34"/>
      <c r="F16" s="34">
        <v>0</v>
      </c>
      <c r="G16" s="41">
        <f t="shared" si="0"/>
        <v>0</v>
      </c>
      <c r="H16" s="24" t="e">
        <f t="shared" si="1"/>
        <v>#DIV/0!</v>
      </c>
      <c r="I16" s="41" t="e">
        <f t="shared" si="2"/>
        <v>#DIV/0!</v>
      </c>
    </row>
    <row r="17" spans="2:9" ht="33.75" customHeight="1" x14ac:dyDescent="0.25">
      <c r="B17" s="12" t="s">
        <v>42</v>
      </c>
      <c r="C17" s="34">
        <v>0</v>
      </c>
      <c r="D17" s="34">
        <v>0</v>
      </c>
      <c r="E17" s="34"/>
      <c r="F17" s="34">
        <v>0</v>
      </c>
      <c r="G17" s="41">
        <f t="shared" si="0"/>
        <v>0</v>
      </c>
      <c r="H17" s="24" t="e">
        <f t="shared" si="1"/>
        <v>#DIV/0!</v>
      </c>
      <c r="I17" s="41" t="e">
        <f t="shared" si="2"/>
        <v>#DIV/0!</v>
      </c>
    </row>
    <row r="18" spans="2:9" ht="33.75" customHeight="1" x14ac:dyDescent="0.25">
      <c r="B18" s="37" t="s">
        <v>41</v>
      </c>
      <c r="C18" s="41">
        <f>SUM(C13:C17)</f>
        <v>0</v>
      </c>
      <c r="D18" s="41">
        <f>SUM(D13:D17)</f>
        <v>0</v>
      </c>
      <c r="E18" s="41">
        <f>SUM(E13:E17)</f>
        <v>0</v>
      </c>
      <c r="F18" s="41">
        <f>SUM(F13:F17)</f>
        <v>0</v>
      </c>
      <c r="G18" s="41">
        <f t="shared" si="0"/>
        <v>0</v>
      </c>
      <c r="H18" s="24" t="e">
        <f t="shared" si="1"/>
        <v>#DIV/0!</v>
      </c>
      <c r="I18" s="41" t="e">
        <f t="shared" si="2"/>
        <v>#DIV/0!</v>
      </c>
    </row>
    <row r="19" spans="2:9" x14ac:dyDescent="0.25">
      <c r="B19" s="2"/>
      <c r="C19" s="2"/>
      <c r="D19" s="2"/>
      <c r="E19" s="2"/>
      <c r="F19" s="2"/>
      <c r="G19" s="2"/>
      <c r="H19" s="2"/>
      <c r="I19" s="2"/>
    </row>
    <row r="20" spans="2:9" x14ac:dyDescent="0.25">
      <c r="B20" s="15" t="s">
        <v>58</v>
      </c>
      <c r="C20" s="2"/>
      <c r="D20" s="2"/>
      <c r="E20" s="2"/>
      <c r="F20" s="2"/>
      <c r="G20" s="2"/>
      <c r="H20" s="2"/>
      <c r="I20" s="2"/>
    </row>
    <row r="21" spans="2:9" ht="15" customHeight="1" x14ac:dyDescent="0.25">
      <c r="C21" s="2"/>
      <c r="D21" s="2"/>
      <c r="E21" s="95" t="s">
        <v>56</v>
      </c>
      <c r="F21" s="95"/>
      <c r="G21" s="95"/>
      <c r="H21" s="96"/>
      <c r="I21" s="14"/>
    </row>
    <row r="22" spans="2:9" x14ac:dyDescent="0.25">
      <c r="B22" s="97" t="s">
        <v>55</v>
      </c>
      <c r="C22" s="65" t="s">
        <v>54</v>
      </c>
      <c r="D22" s="65"/>
      <c r="E22" s="65"/>
      <c r="F22" s="65"/>
      <c r="G22" s="60" t="s">
        <v>53</v>
      </c>
      <c r="H22" s="60" t="s">
        <v>52</v>
      </c>
      <c r="I22" s="60" t="s">
        <v>51</v>
      </c>
    </row>
    <row r="23" spans="2:9" ht="67.5" customHeight="1" x14ac:dyDescent="0.25">
      <c r="B23" s="98"/>
      <c r="C23" s="38" t="s">
        <v>50</v>
      </c>
      <c r="D23" s="38" t="s">
        <v>49</v>
      </c>
      <c r="E23" s="38" t="s">
        <v>48</v>
      </c>
      <c r="F23" s="38" t="s">
        <v>47</v>
      </c>
      <c r="G23" s="60"/>
      <c r="H23" s="60"/>
      <c r="I23" s="60"/>
    </row>
    <row r="24" spans="2:9" ht="33.75" customHeight="1" x14ac:dyDescent="0.25">
      <c r="B24" s="13" t="s">
        <v>46</v>
      </c>
      <c r="C24" s="34">
        <v>0</v>
      </c>
      <c r="D24" s="34">
        <v>0</v>
      </c>
      <c r="E24" s="34">
        <v>0</v>
      </c>
      <c r="F24" s="34"/>
      <c r="G24" s="41">
        <f t="shared" ref="G24:G29" si="3">SUM(C24:F24)</f>
        <v>0</v>
      </c>
      <c r="H24" s="24" t="e">
        <f t="shared" ref="H24:H29" si="4">ROUND(((E24+F24)/G24),3)</f>
        <v>#DIV/0!</v>
      </c>
      <c r="I24" s="41" t="e">
        <f t="shared" ref="I24:I29" si="5">ROUND(((E24*3+F24*4)/(E24+F24)),2)</f>
        <v>#DIV/0!</v>
      </c>
    </row>
    <row r="25" spans="2:9" ht="33.75" customHeight="1" x14ac:dyDescent="0.25">
      <c r="B25" s="12" t="s">
        <v>45</v>
      </c>
      <c r="C25" s="34">
        <v>0</v>
      </c>
      <c r="D25" s="34">
        <v>0</v>
      </c>
      <c r="E25" s="34">
        <v>0</v>
      </c>
      <c r="F25" s="34"/>
      <c r="G25" s="41">
        <f t="shared" si="3"/>
        <v>0</v>
      </c>
      <c r="H25" s="24" t="e">
        <f t="shared" si="4"/>
        <v>#DIV/0!</v>
      </c>
      <c r="I25" s="41" t="e">
        <f t="shared" si="5"/>
        <v>#DIV/0!</v>
      </c>
    </row>
    <row r="26" spans="2:9" ht="33.75" customHeight="1" x14ac:dyDescent="0.25">
      <c r="B26" s="12" t="s">
        <v>44</v>
      </c>
      <c r="C26" s="34">
        <v>0</v>
      </c>
      <c r="D26" s="34">
        <v>0</v>
      </c>
      <c r="E26" s="34">
        <v>0</v>
      </c>
      <c r="F26" s="34"/>
      <c r="G26" s="41">
        <f t="shared" si="3"/>
        <v>0</v>
      </c>
      <c r="H26" s="24" t="e">
        <f t="shared" si="4"/>
        <v>#DIV/0!</v>
      </c>
      <c r="I26" s="41" t="e">
        <f t="shared" si="5"/>
        <v>#DIV/0!</v>
      </c>
    </row>
    <row r="27" spans="2:9" ht="33.75" customHeight="1" x14ac:dyDescent="0.25">
      <c r="B27" s="12" t="s">
        <v>43</v>
      </c>
      <c r="C27" s="34">
        <v>0</v>
      </c>
      <c r="D27" s="34">
        <v>0</v>
      </c>
      <c r="E27" s="34">
        <v>0</v>
      </c>
      <c r="F27" s="34"/>
      <c r="G27" s="41">
        <f t="shared" si="3"/>
        <v>0</v>
      </c>
      <c r="H27" s="24" t="e">
        <f t="shared" si="4"/>
        <v>#DIV/0!</v>
      </c>
      <c r="I27" s="41" t="e">
        <f t="shared" si="5"/>
        <v>#DIV/0!</v>
      </c>
    </row>
    <row r="28" spans="2:9" ht="33.75" customHeight="1" x14ac:dyDescent="0.25">
      <c r="B28" s="12" t="s">
        <v>42</v>
      </c>
      <c r="C28" s="34">
        <v>0</v>
      </c>
      <c r="D28" s="34">
        <v>0</v>
      </c>
      <c r="E28" s="34">
        <v>0</v>
      </c>
      <c r="F28" s="34"/>
      <c r="G28" s="41">
        <f t="shared" si="3"/>
        <v>0</v>
      </c>
      <c r="H28" s="24" t="e">
        <f t="shared" si="4"/>
        <v>#DIV/0!</v>
      </c>
      <c r="I28" s="41" t="e">
        <f t="shared" si="5"/>
        <v>#DIV/0!</v>
      </c>
    </row>
    <row r="29" spans="2:9" ht="33.75" customHeight="1" x14ac:dyDescent="0.25">
      <c r="B29" s="37" t="s">
        <v>41</v>
      </c>
      <c r="C29" s="41">
        <f>SUM(C24:C28)</f>
        <v>0</v>
      </c>
      <c r="D29" s="41">
        <f>SUM(D24:D28)</f>
        <v>0</v>
      </c>
      <c r="E29" s="41">
        <f>SUM(E24:E28)</f>
        <v>0</v>
      </c>
      <c r="F29" s="41">
        <f>SUM(F24:F28)</f>
        <v>0</v>
      </c>
      <c r="G29" s="41">
        <f t="shared" si="3"/>
        <v>0</v>
      </c>
      <c r="H29" s="24" t="e">
        <f t="shared" si="4"/>
        <v>#DIV/0!</v>
      </c>
      <c r="I29" s="41" t="e">
        <f t="shared" si="5"/>
        <v>#DIV/0!</v>
      </c>
    </row>
    <row r="30" spans="2:9" x14ac:dyDescent="0.25">
      <c r="B30" s="73"/>
      <c r="C30" s="73"/>
      <c r="D30" s="73"/>
      <c r="E30" s="73"/>
      <c r="F30" s="73"/>
      <c r="G30" s="73"/>
      <c r="H30" s="73"/>
      <c r="I30" s="73"/>
    </row>
    <row r="31" spans="2:9" x14ac:dyDescent="0.25">
      <c r="B31" s="15" t="s">
        <v>57</v>
      </c>
      <c r="C31" s="39"/>
      <c r="D31" s="39"/>
      <c r="E31" s="39"/>
      <c r="F31" s="39"/>
      <c r="G31" s="39"/>
      <c r="H31" s="39"/>
      <c r="I31" s="39"/>
    </row>
    <row r="32" spans="2:9" ht="15" customHeight="1" x14ac:dyDescent="0.25">
      <c r="C32" s="2"/>
      <c r="D32" s="2"/>
      <c r="E32" s="95" t="s">
        <v>56</v>
      </c>
      <c r="F32" s="95"/>
      <c r="G32" s="95"/>
      <c r="H32" s="96"/>
      <c r="I32" s="14"/>
    </row>
    <row r="33" spans="2:9" ht="15" customHeight="1" x14ac:dyDescent="0.25">
      <c r="B33" s="97" t="s">
        <v>55</v>
      </c>
      <c r="C33" s="99" t="s">
        <v>54</v>
      </c>
      <c r="D33" s="100"/>
      <c r="E33" s="100"/>
      <c r="F33" s="100"/>
      <c r="G33" s="101" t="s">
        <v>53</v>
      </c>
      <c r="H33" s="101" t="s">
        <v>52</v>
      </c>
      <c r="I33" s="101" t="s">
        <v>51</v>
      </c>
    </row>
    <row r="34" spans="2:9" ht="67.5" customHeight="1" x14ac:dyDescent="0.25">
      <c r="B34" s="98"/>
      <c r="C34" s="38" t="s">
        <v>50</v>
      </c>
      <c r="D34" s="38" t="s">
        <v>49</v>
      </c>
      <c r="E34" s="38" t="s">
        <v>48</v>
      </c>
      <c r="F34" s="38" t="s">
        <v>47</v>
      </c>
      <c r="G34" s="102"/>
      <c r="H34" s="102"/>
      <c r="I34" s="102"/>
    </row>
    <row r="35" spans="2:9" ht="30" customHeight="1" x14ac:dyDescent="0.25">
      <c r="B35" s="13" t="s">
        <v>46</v>
      </c>
      <c r="C35" s="34">
        <f t="shared" ref="C35:F39" si="6">C13+C24</f>
        <v>0</v>
      </c>
      <c r="D35" s="34">
        <f t="shared" si="6"/>
        <v>0</v>
      </c>
      <c r="E35" s="34">
        <f t="shared" si="6"/>
        <v>0</v>
      </c>
      <c r="F35" s="34">
        <f t="shared" si="6"/>
        <v>0</v>
      </c>
      <c r="G35" s="41">
        <f t="shared" ref="G35:G40" si="7">SUM(C35:F35)</f>
        <v>0</v>
      </c>
      <c r="H35" s="24" t="e">
        <f t="shared" ref="H35:H40" si="8">ROUND((E35+F35)/G35,3)</f>
        <v>#DIV/0!</v>
      </c>
      <c r="I35" s="41" t="e">
        <f>ROUND(SUM((E35*3+F35*4)/(E35+F35)),2)</f>
        <v>#DIV/0!</v>
      </c>
    </row>
    <row r="36" spans="2:9" ht="30" customHeight="1" x14ac:dyDescent="0.25">
      <c r="B36" s="12" t="s">
        <v>45</v>
      </c>
      <c r="C36" s="34">
        <f t="shared" si="6"/>
        <v>0</v>
      </c>
      <c r="D36" s="34">
        <f t="shared" si="6"/>
        <v>0</v>
      </c>
      <c r="E36" s="34">
        <f t="shared" si="6"/>
        <v>0</v>
      </c>
      <c r="F36" s="34">
        <f t="shared" si="6"/>
        <v>0</v>
      </c>
      <c r="G36" s="41">
        <f t="shared" si="7"/>
        <v>0</v>
      </c>
      <c r="H36" s="24" t="e">
        <f t="shared" si="8"/>
        <v>#DIV/0!</v>
      </c>
      <c r="I36" s="41" t="e">
        <f>ROUND(SUM((E36*3+F36*4)/(E36+F36)),2)</f>
        <v>#DIV/0!</v>
      </c>
    </row>
    <row r="37" spans="2:9" ht="30" customHeight="1" x14ac:dyDescent="0.25">
      <c r="B37" s="12" t="s">
        <v>44</v>
      </c>
      <c r="C37" s="34">
        <f t="shared" si="6"/>
        <v>0</v>
      </c>
      <c r="D37" s="34">
        <f t="shared" si="6"/>
        <v>0</v>
      </c>
      <c r="E37" s="34">
        <f t="shared" si="6"/>
        <v>0</v>
      </c>
      <c r="F37" s="34">
        <f t="shared" si="6"/>
        <v>0</v>
      </c>
      <c r="G37" s="41">
        <f t="shared" si="7"/>
        <v>0</v>
      </c>
      <c r="H37" s="24" t="e">
        <f t="shared" si="8"/>
        <v>#DIV/0!</v>
      </c>
      <c r="I37" s="41" t="e">
        <f>ROUND(SUM((E37*3+F37*4)/(E37+F37)),2)</f>
        <v>#DIV/0!</v>
      </c>
    </row>
    <row r="38" spans="2:9" ht="30" customHeight="1" x14ac:dyDescent="0.25">
      <c r="B38" s="12" t="s">
        <v>43</v>
      </c>
      <c r="C38" s="34">
        <f t="shared" si="6"/>
        <v>0</v>
      </c>
      <c r="D38" s="34">
        <f t="shared" si="6"/>
        <v>0</v>
      </c>
      <c r="E38" s="34">
        <f t="shared" si="6"/>
        <v>0</v>
      </c>
      <c r="F38" s="34">
        <f t="shared" si="6"/>
        <v>0</v>
      </c>
      <c r="G38" s="41">
        <f t="shared" si="7"/>
        <v>0</v>
      </c>
      <c r="H38" s="24" t="e">
        <f t="shared" si="8"/>
        <v>#DIV/0!</v>
      </c>
      <c r="I38" s="41" t="e">
        <f>ROUND(SUM((E38*3+F38*4)/(E38+F38)),2)</f>
        <v>#DIV/0!</v>
      </c>
    </row>
    <row r="39" spans="2:9" ht="30" customHeight="1" x14ac:dyDescent="0.25">
      <c r="B39" s="12" t="s">
        <v>42</v>
      </c>
      <c r="C39" s="34">
        <f t="shared" si="6"/>
        <v>0</v>
      </c>
      <c r="D39" s="34">
        <f t="shared" si="6"/>
        <v>0</v>
      </c>
      <c r="E39" s="34">
        <f t="shared" si="6"/>
        <v>0</v>
      </c>
      <c r="F39" s="34">
        <f t="shared" si="6"/>
        <v>0</v>
      </c>
      <c r="G39" s="41">
        <f t="shared" si="7"/>
        <v>0</v>
      </c>
      <c r="H39" s="24" t="e">
        <f t="shared" si="8"/>
        <v>#DIV/0!</v>
      </c>
      <c r="I39" s="41" t="e">
        <f>ROUND(SUM((E39*3+F39*4)/(E39+F39)),2)</f>
        <v>#DIV/0!</v>
      </c>
    </row>
    <row r="40" spans="2:9" ht="29.25" customHeight="1" x14ac:dyDescent="0.25">
      <c r="B40" s="37" t="s">
        <v>41</v>
      </c>
      <c r="C40" s="41">
        <f>SUM(C35:C39)</f>
        <v>0</v>
      </c>
      <c r="D40" s="41">
        <f>SUM(D35:D39)</f>
        <v>0</v>
      </c>
      <c r="E40" s="41">
        <f>SUM(E35:E39)</f>
        <v>0</v>
      </c>
      <c r="F40" s="41">
        <f>SUM(F35:F39)</f>
        <v>0</v>
      </c>
      <c r="G40" s="41">
        <f t="shared" si="7"/>
        <v>0</v>
      </c>
      <c r="H40" s="24" t="e">
        <f t="shared" si="8"/>
        <v>#DIV/0!</v>
      </c>
      <c r="I40" s="41" t="e">
        <f>ROUND(((E40*3+F40*4)/(E40+F40)),2)</f>
        <v>#DIV/0!</v>
      </c>
    </row>
    <row r="42" spans="2:9" x14ac:dyDescent="0.25">
      <c r="B42" s="1" t="s">
        <v>120</v>
      </c>
    </row>
    <row r="43" spans="2:9" x14ac:dyDescent="0.25">
      <c r="B43" s="1" t="s">
        <v>121</v>
      </c>
    </row>
    <row r="44" spans="2:9" x14ac:dyDescent="0.25">
      <c r="B44" s="1" t="s">
        <v>122</v>
      </c>
    </row>
    <row r="45" spans="2:9" x14ac:dyDescent="0.25">
      <c r="B45" s="1" t="s">
        <v>123</v>
      </c>
    </row>
    <row r="46" spans="2:9" x14ac:dyDescent="0.25">
      <c r="B46" s="1" t="s">
        <v>124</v>
      </c>
    </row>
    <row r="47" spans="2:9" x14ac:dyDescent="0.25">
      <c r="B47" s="1" t="s">
        <v>75</v>
      </c>
    </row>
    <row r="48" spans="2:9" x14ac:dyDescent="0.25">
      <c r="B48" s="1" t="s">
        <v>125</v>
      </c>
    </row>
    <row r="49" spans="2:2" ht="18.75" customHeight="1" x14ac:dyDescent="0.25">
      <c r="B49" s="1" t="s">
        <v>126</v>
      </c>
    </row>
    <row r="50" spans="2:2" x14ac:dyDescent="0.25">
      <c r="B50" s="1" t="s">
        <v>127</v>
      </c>
    </row>
    <row r="51" spans="2:2" x14ac:dyDescent="0.25">
      <c r="B51" s="1" t="s">
        <v>128</v>
      </c>
    </row>
    <row r="52" spans="2:2" x14ac:dyDescent="0.25">
      <c r="B52" s="1" t="s">
        <v>129</v>
      </c>
    </row>
    <row r="53" spans="2:2" x14ac:dyDescent="0.25">
      <c r="B53" s="1" t="s">
        <v>130</v>
      </c>
    </row>
    <row r="54" spans="2:2" x14ac:dyDescent="0.25">
      <c r="B54" s="1" t="s">
        <v>131</v>
      </c>
    </row>
    <row r="55" spans="2:2" x14ac:dyDescent="0.25">
      <c r="B55" s="1" t="s">
        <v>132</v>
      </c>
    </row>
    <row r="56" spans="2:2" x14ac:dyDescent="0.25">
      <c r="B56" s="1" t="s">
        <v>129</v>
      </c>
    </row>
    <row r="57" spans="2:2" x14ac:dyDescent="0.25">
      <c r="B57" s="1" t="s">
        <v>130</v>
      </c>
    </row>
    <row r="58" spans="2:2" x14ac:dyDescent="0.25">
      <c r="B58" s="1" t="s">
        <v>131</v>
      </c>
    </row>
    <row r="59" spans="2:2" x14ac:dyDescent="0.25">
      <c r="B59" s="1" t="s">
        <v>133</v>
      </c>
    </row>
    <row r="60" spans="2:2" x14ac:dyDescent="0.25">
      <c r="B60" s="1" t="s">
        <v>134</v>
      </c>
    </row>
    <row r="61" spans="2:2" x14ac:dyDescent="0.25">
      <c r="B61" s="1" t="s">
        <v>135</v>
      </c>
    </row>
    <row r="62" spans="2:2" x14ac:dyDescent="0.25">
      <c r="B62" s="1" t="s">
        <v>136</v>
      </c>
    </row>
    <row r="63" spans="2:2" x14ac:dyDescent="0.25">
      <c r="B63" s="1" t="s">
        <v>134</v>
      </c>
    </row>
    <row r="64" spans="2:2" x14ac:dyDescent="0.25">
      <c r="B64" s="1" t="s">
        <v>135</v>
      </c>
    </row>
    <row r="65" spans="2:2" x14ac:dyDescent="0.25">
      <c r="B65" s="1" t="s">
        <v>137</v>
      </c>
    </row>
  </sheetData>
  <mergeCells count="21">
    <mergeCell ref="E21:H21"/>
    <mergeCell ref="B22:B23"/>
    <mergeCell ref="C22:F22"/>
    <mergeCell ref="G22:G23"/>
    <mergeCell ref="H22:H23"/>
    <mergeCell ref="A3:I4"/>
    <mergeCell ref="B30:I30"/>
    <mergeCell ref="E32:H32"/>
    <mergeCell ref="B33:B34"/>
    <mergeCell ref="C33:F33"/>
    <mergeCell ref="G33:G34"/>
    <mergeCell ref="H33:H34"/>
    <mergeCell ref="I33:I34"/>
    <mergeCell ref="I22:I23"/>
    <mergeCell ref="G6:H6"/>
    <mergeCell ref="E10:H10"/>
    <mergeCell ref="B11:B12"/>
    <mergeCell ref="C11:F11"/>
    <mergeCell ref="G11:G12"/>
    <mergeCell ref="H11:H12"/>
    <mergeCell ref="I11:I12"/>
  </mergeCells>
  <printOptions horizontalCentered="1"/>
  <pageMargins left="0.39370078740157483" right="0.39370078740157483" top="0.31496062992125984" bottom="0.19685039370078741" header="0" footer="0"/>
  <pageSetup paperSize="8"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65"/>
  <sheetViews>
    <sheetView workbookViewId="0">
      <selection activeCell="K23" sqref="K23"/>
    </sheetView>
  </sheetViews>
  <sheetFormatPr defaultRowHeight="15" x14ac:dyDescent="0.25"/>
  <cols>
    <col min="1" max="1" width="9.140625" style="1"/>
    <col min="2" max="2" width="30.42578125" style="1" customWidth="1"/>
    <col min="3" max="5" width="14.5703125" style="1" customWidth="1"/>
    <col min="6" max="6" width="14.85546875" style="1" customWidth="1"/>
    <col min="7" max="9" width="14.28515625" style="1" customWidth="1"/>
    <col min="10" max="16384" width="9.140625" style="1"/>
  </cols>
  <sheetData>
    <row r="3" spans="1:25" ht="30" customHeight="1" x14ac:dyDescent="0.25">
      <c r="A3" s="72" t="s">
        <v>60</v>
      </c>
      <c r="B3" s="72"/>
      <c r="C3" s="72"/>
      <c r="D3" s="72"/>
      <c r="E3" s="72"/>
      <c r="F3" s="72"/>
      <c r="G3" s="72"/>
      <c r="H3" s="72"/>
      <c r="I3" s="72"/>
      <c r="J3" s="52"/>
    </row>
    <row r="4" spans="1:25" ht="30" customHeight="1" x14ac:dyDescent="0.25">
      <c r="A4" s="72"/>
      <c r="B4" s="72"/>
      <c r="C4" s="72"/>
      <c r="D4" s="72"/>
      <c r="E4" s="72"/>
      <c r="F4" s="72"/>
      <c r="G4" s="72"/>
      <c r="H4" s="72"/>
      <c r="I4" s="72"/>
      <c r="J4" s="45"/>
    </row>
    <row r="5" spans="1:25" ht="15" customHeight="1" x14ac:dyDescent="0.25">
      <c r="A5" s="1" t="s">
        <v>146</v>
      </c>
      <c r="B5" s="1" t="s">
        <v>150</v>
      </c>
    </row>
    <row r="6" spans="1:25" ht="15" customHeight="1" x14ac:dyDescent="0.25">
      <c r="A6" s="43" t="s">
        <v>149</v>
      </c>
      <c r="B6" s="43"/>
      <c r="C6" s="17"/>
      <c r="D6" s="50" t="s">
        <v>9</v>
      </c>
      <c r="E6" s="17">
        <v>5990</v>
      </c>
      <c r="F6" s="17"/>
      <c r="G6" s="103" t="s">
        <v>148</v>
      </c>
      <c r="H6" s="103"/>
      <c r="I6" s="17"/>
      <c r="K6" s="17"/>
      <c r="L6" s="17"/>
      <c r="M6" s="17"/>
      <c r="N6" s="17"/>
      <c r="O6" s="17"/>
      <c r="P6" s="17"/>
      <c r="Q6" s="17"/>
      <c r="R6" s="17"/>
      <c r="S6" s="17"/>
      <c r="T6" s="17"/>
      <c r="U6" s="17"/>
      <c r="X6" s="17"/>
      <c r="Y6" s="17"/>
    </row>
    <row r="7" spans="1:25" x14ac:dyDescent="0.25">
      <c r="A7" s="3" t="s">
        <v>154</v>
      </c>
      <c r="B7" s="3"/>
      <c r="C7" s="3"/>
      <c r="D7" s="3" t="s">
        <v>10</v>
      </c>
      <c r="E7" s="3" t="s">
        <v>61</v>
      </c>
      <c r="F7" s="3"/>
      <c r="G7" s="3"/>
      <c r="H7" s="16"/>
      <c r="I7" s="50"/>
      <c r="L7" s="16"/>
      <c r="M7" s="16"/>
      <c r="N7" s="16"/>
      <c r="O7" s="16"/>
      <c r="P7" s="16"/>
      <c r="Q7" s="16"/>
      <c r="R7" s="16"/>
      <c r="S7" s="50"/>
      <c r="T7" s="50"/>
      <c r="U7" s="50"/>
      <c r="V7" s="50"/>
      <c r="W7" s="50"/>
      <c r="X7" s="50"/>
      <c r="Y7" s="50"/>
    </row>
    <row r="8" spans="1:25" ht="15" customHeight="1" x14ac:dyDescent="0.25">
      <c r="E8" s="3"/>
      <c r="F8" s="3"/>
      <c r="H8" s="3"/>
      <c r="I8" s="3"/>
      <c r="J8" s="3"/>
      <c r="K8" s="3"/>
      <c r="L8" s="3"/>
    </row>
    <row r="9" spans="1:25" ht="15" customHeight="1" x14ac:dyDescent="0.25">
      <c r="B9" s="15" t="s">
        <v>59</v>
      </c>
      <c r="E9" s="3"/>
      <c r="F9" s="3"/>
      <c r="H9" s="3"/>
      <c r="I9" s="3"/>
      <c r="J9" s="3"/>
      <c r="K9" s="3"/>
      <c r="L9" s="3"/>
    </row>
    <row r="10" spans="1:25" ht="11.25" customHeight="1" x14ac:dyDescent="0.25">
      <c r="C10" s="2"/>
      <c r="D10" s="2"/>
      <c r="E10" s="95" t="s">
        <v>56</v>
      </c>
      <c r="F10" s="95"/>
      <c r="G10" s="95"/>
      <c r="H10" s="96"/>
      <c r="I10" s="14"/>
    </row>
    <row r="11" spans="1:25" x14ac:dyDescent="0.25">
      <c r="B11" s="97" t="s">
        <v>55</v>
      </c>
      <c r="C11" s="65" t="s">
        <v>54</v>
      </c>
      <c r="D11" s="65"/>
      <c r="E11" s="65"/>
      <c r="F11" s="65"/>
      <c r="G11" s="60" t="s">
        <v>53</v>
      </c>
      <c r="H11" s="60" t="s">
        <v>52</v>
      </c>
      <c r="I11" s="60" t="s">
        <v>51</v>
      </c>
    </row>
    <row r="12" spans="1:25" ht="67.5" customHeight="1" x14ac:dyDescent="0.25">
      <c r="B12" s="98"/>
      <c r="C12" s="48" t="s">
        <v>50</v>
      </c>
      <c r="D12" s="48" t="s">
        <v>49</v>
      </c>
      <c r="E12" s="48" t="s">
        <v>48</v>
      </c>
      <c r="F12" s="48" t="s">
        <v>47</v>
      </c>
      <c r="G12" s="60"/>
      <c r="H12" s="60"/>
      <c r="I12" s="60"/>
    </row>
    <row r="13" spans="1:25" ht="33.75" customHeight="1" x14ac:dyDescent="0.25">
      <c r="B13" s="13" t="s">
        <v>46</v>
      </c>
      <c r="C13" s="34"/>
      <c r="D13" s="34"/>
      <c r="E13" s="34"/>
      <c r="F13" s="34"/>
      <c r="G13" s="49">
        <f t="shared" ref="G13:G18" si="0">SUM(C13+D13+E13+F13)</f>
        <v>0</v>
      </c>
      <c r="H13" s="24" t="e">
        <f t="shared" ref="H13:H18" si="1">ROUND(((E13+F13)/G13),2)</f>
        <v>#DIV/0!</v>
      </c>
      <c r="I13" s="49" t="e">
        <f t="shared" ref="I13:I18" si="2">ROUND(((E13*3+F13*4)/(E13+F13)),2)</f>
        <v>#DIV/0!</v>
      </c>
    </row>
    <row r="14" spans="1:25" ht="33.75" customHeight="1" x14ac:dyDescent="0.25">
      <c r="B14" s="12" t="s">
        <v>45</v>
      </c>
      <c r="C14" s="34"/>
      <c r="D14" s="34"/>
      <c r="E14" s="34"/>
      <c r="F14" s="34"/>
      <c r="G14" s="49">
        <f t="shared" si="0"/>
        <v>0</v>
      </c>
      <c r="H14" s="24" t="e">
        <f t="shared" si="1"/>
        <v>#DIV/0!</v>
      </c>
      <c r="I14" s="49" t="e">
        <f t="shared" si="2"/>
        <v>#DIV/0!</v>
      </c>
    </row>
    <row r="15" spans="1:25" ht="33.75" customHeight="1" x14ac:dyDescent="0.25">
      <c r="B15" s="12" t="s">
        <v>44</v>
      </c>
      <c r="C15" s="34"/>
      <c r="D15" s="34"/>
      <c r="E15" s="34"/>
      <c r="F15" s="34"/>
      <c r="G15" s="49">
        <f t="shared" si="0"/>
        <v>0</v>
      </c>
      <c r="H15" s="24" t="e">
        <f t="shared" si="1"/>
        <v>#DIV/0!</v>
      </c>
      <c r="I15" s="49" t="e">
        <f t="shared" si="2"/>
        <v>#DIV/0!</v>
      </c>
    </row>
    <row r="16" spans="1:25" ht="33.75" customHeight="1" x14ac:dyDescent="0.25">
      <c r="B16" s="12" t="s">
        <v>43</v>
      </c>
      <c r="C16" s="34"/>
      <c r="D16" s="34"/>
      <c r="E16" s="34"/>
      <c r="F16" s="34"/>
      <c r="G16" s="49">
        <f t="shared" si="0"/>
        <v>0</v>
      </c>
      <c r="H16" s="24" t="e">
        <f t="shared" si="1"/>
        <v>#DIV/0!</v>
      </c>
      <c r="I16" s="49" t="e">
        <f t="shared" si="2"/>
        <v>#DIV/0!</v>
      </c>
    </row>
    <row r="17" spans="2:9" ht="33.75" customHeight="1" x14ac:dyDescent="0.25">
      <c r="B17" s="12" t="s">
        <v>42</v>
      </c>
      <c r="C17" s="34"/>
      <c r="D17" s="34"/>
      <c r="E17" s="34"/>
      <c r="F17" s="34"/>
      <c r="G17" s="49">
        <f t="shared" si="0"/>
        <v>0</v>
      </c>
      <c r="H17" s="24" t="e">
        <f t="shared" si="1"/>
        <v>#DIV/0!</v>
      </c>
      <c r="I17" s="49" t="e">
        <f t="shared" si="2"/>
        <v>#DIV/0!</v>
      </c>
    </row>
    <row r="18" spans="2:9" ht="33.75" customHeight="1" x14ac:dyDescent="0.25">
      <c r="B18" s="47" t="s">
        <v>41</v>
      </c>
      <c r="C18" s="49">
        <f>SUM(C13:C17)</f>
        <v>0</v>
      </c>
      <c r="D18" s="49">
        <f>SUM(D13:D17)</f>
        <v>0</v>
      </c>
      <c r="E18" s="49">
        <f>SUM(E13:E17)</f>
        <v>0</v>
      </c>
      <c r="F18" s="49">
        <f>SUM(F13:F17)</f>
        <v>0</v>
      </c>
      <c r="G18" s="49">
        <f t="shared" si="0"/>
        <v>0</v>
      </c>
      <c r="H18" s="24" t="e">
        <f t="shared" si="1"/>
        <v>#DIV/0!</v>
      </c>
      <c r="I18" s="49" t="e">
        <f t="shared" si="2"/>
        <v>#DIV/0!</v>
      </c>
    </row>
    <row r="19" spans="2:9" x14ac:dyDescent="0.25">
      <c r="B19" s="2"/>
      <c r="C19" s="2"/>
      <c r="D19" s="2"/>
      <c r="E19" s="2"/>
      <c r="F19" s="2"/>
      <c r="G19" s="2"/>
      <c r="H19" s="2"/>
      <c r="I19" s="2"/>
    </row>
    <row r="20" spans="2:9" x14ac:dyDescent="0.25">
      <c r="B20" s="15" t="s">
        <v>58</v>
      </c>
      <c r="C20" s="2"/>
      <c r="D20" s="2"/>
      <c r="E20" s="2"/>
      <c r="F20" s="2"/>
      <c r="G20" s="2"/>
      <c r="H20" s="2"/>
      <c r="I20" s="2"/>
    </row>
    <row r="21" spans="2:9" ht="15" customHeight="1" x14ac:dyDescent="0.25">
      <c r="C21" s="2"/>
      <c r="D21" s="2"/>
      <c r="E21" s="95" t="s">
        <v>56</v>
      </c>
      <c r="F21" s="95"/>
      <c r="G21" s="95"/>
      <c r="H21" s="96"/>
      <c r="I21" s="14"/>
    </row>
    <row r="22" spans="2:9" x14ac:dyDescent="0.25">
      <c r="B22" s="97" t="s">
        <v>55</v>
      </c>
      <c r="C22" s="65" t="s">
        <v>54</v>
      </c>
      <c r="D22" s="65"/>
      <c r="E22" s="65"/>
      <c r="F22" s="65"/>
      <c r="G22" s="60" t="s">
        <v>53</v>
      </c>
      <c r="H22" s="60" t="s">
        <v>52</v>
      </c>
      <c r="I22" s="60" t="s">
        <v>51</v>
      </c>
    </row>
    <row r="23" spans="2:9" ht="67.5" customHeight="1" x14ac:dyDescent="0.25">
      <c r="B23" s="98"/>
      <c r="C23" s="48" t="s">
        <v>50</v>
      </c>
      <c r="D23" s="48" t="s">
        <v>49</v>
      </c>
      <c r="E23" s="48" t="s">
        <v>48</v>
      </c>
      <c r="F23" s="48" t="s">
        <v>47</v>
      </c>
      <c r="G23" s="60"/>
      <c r="H23" s="60"/>
      <c r="I23" s="60"/>
    </row>
    <row r="24" spans="2:9" ht="33.75" customHeight="1" x14ac:dyDescent="0.25">
      <c r="B24" s="13" t="s">
        <v>46</v>
      </c>
      <c r="C24" s="34">
        <f t="shared" ref="C24:D24" si="3">C2+C13</f>
        <v>0</v>
      </c>
      <c r="D24" s="34">
        <f t="shared" si="3"/>
        <v>0</v>
      </c>
      <c r="E24" s="34">
        <v>0</v>
      </c>
      <c r="F24" s="34">
        <v>0</v>
      </c>
      <c r="G24" s="49">
        <f t="shared" ref="G24:G29" si="4">SUM(C24:F24)</f>
        <v>0</v>
      </c>
      <c r="H24" s="24" t="e">
        <f t="shared" ref="H24:H29" si="5">ROUND(((E24+F24)/G24),3)</f>
        <v>#DIV/0!</v>
      </c>
      <c r="I24" s="49" t="e">
        <f t="shared" ref="I24:I29" si="6">ROUND(((E24*3+F24*4)/(E24+F24)),2)</f>
        <v>#DIV/0!</v>
      </c>
    </row>
    <row r="25" spans="2:9" ht="33.75" customHeight="1" x14ac:dyDescent="0.25">
      <c r="B25" s="12" t="s">
        <v>45</v>
      </c>
      <c r="C25" s="34">
        <f t="shared" ref="C25:D25" si="7">C3+C14</f>
        <v>0</v>
      </c>
      <c r="D25" s="34">
        <f t="shared" si="7"/>
        <v>0</v>
      </c>
      <c r="E25" s="34">
        <v>0</v>
      </c>
      <c r="F25" s="34">
        <v>0</v>
      </c>
      <c r="G25" s="49">
        <f t="shared" si="4"/>
        <v>0</v>
      </c>
      <c r="H25" s="24" t="e">
        <f t="shared" si="5"/>
        <v>#DIV/0!</v>
      </c>
      <c r="I25" s="49" t="e">
        <f t="shared" si="6"/>
        <v>#DIV/0!</v>
      </c>
    </row>
    <row r="26" spans="2:9" ht="33.75" customHeight="1" x14ac:dyDescent="0.25">
      <c r="B26" s="12" t="s">
        <v>44</v>
      </c>
      <c r="C26" s="34">
        <f t="shared" ref="C26:D26" si="8">C4+C15</f>
        <v>0</v>
      </c>
      <c r="D26" s="34">
        <f t="shared" si="8"/>
        <v>0</v>
      </c>
      <c r="E26" s="34">
        <v>0</v>
      </c>
      <c r="F26" s="34">
        <v>0</v>
      </c>
      <c r="G26" s="49">
        <f t="shared" si="4"/>
        <v>0</v>
      </c>
      <c r="H26" s="24" t="e">
        <f t="shared" si="5"/>
        <v>#DIV/0!</v>
      </c>
      <c r="I26" s="49" t="e">
        <f t="shared" si="6"/>
        <v>#DIV/0!</v>
      </c>
    </row>
    <row r="27" spans="2:9" ht="33.75" customHeight="1" x14ac:dyDescent="0.25">
      <c r="B27" s="12" t="s">
        <v>43</v>
      </c>
      <c r="C27" s="34">
        <f t="shared" ref="C27:D27" si="9">C5+C16</f>
        <v>0</v>
      </c>
      <c r="D27" s="34">
        <f t="shared" si="9"/>
        <v>0</v>
      </c>
      <c r="E27" s="34">
        <v>0</v>
      </c>
      <c r="F27" s="34">
        <v>0</v>
      </c>
      <c r="G27" s="49">
        <f t="shared" si="4"/>
        <v>0</v>
      </c>
      <c r="H27" s="24" t="e">
        <f t="shared" si="5"/>
        <v>#DIV/0!</v>
      </c>
      <c r="I27" s="49" t="e">
        <f t="shared" si="6"/>
        <v>#DIV/0!</v>
      </c>
    </row>
    <row r="28" spans="2:9" ht="33.75" customHeight="1" x14ac:dyDescent="0.25">
      <c r="B28" s="12" t="s">
        <v>42</v>
      </c>
      <c r="C28" s="34">
        <f t="shared" ref="C28" si="10">C6+C17</f>
        <v>0</v>
      </c>
      <c r="D28" s="34">
        <v>0</v>
      </c>
      <c r="E28" s="34">
        <v>0</v>
      </c>
      <c r="F28" s="34">
        <v>0</v>
      </c>
      <c r="G28" s="49">
        <f t="shared" si="4"/>
        <v>0</v>
      </c>
      <c r="H28" s="24" t="e">
        <f t="shared" si="5"/>
        <v>#DIV/0!</v>
      </c>
      <c r="I28" s="49" t="e">
        <f t="shared" si="6"/>
        <v>#DIV/0!</v>
      </c>
    </row>
    <row r="29" spans="2:9" ht="33.75" customHeight="1" x14ac:dyDescent="0.25">
      <c r="B29" s="47" t="s">
        <v>41</v>
      </c>
      <c r="C29" s="49">
        <f>SUM(C24:C28)</f>
        <v>0</v>
      </c>
      <c r="D29" s="49">
        <f>SUM(D24:D28)</f>
        <v>0</v>
      </c>
      <c r="E29" s="49">
        <f>SUM(E24:E28)</f>
        <v>0</v>
      </c>
      <c r="F29" s="49">
        <f>SUM(F24:F28)</f>
        <v>0</v>
      </c>
      <c r="G29" s="49">
        <f t="shared" si="4"/>
        <v>0</v>
      </c>
      <c r="H29" s="24" t="e">
        <f t="shared" si="5"/>
        <v>#DIV/0!</v>
      </c>
      <c r="I29" s="49" t="e">
        <f t="shared" si="6"/>
        <v>#DIV/0!</v>
      </c>
    </row>
    <row r="30" spans="2:9" x14ac:dyDescent="0.25">
      <c r="B30" s="73"/>
      <c r="C30" s="73"/>
      <c r="D30" s="73"/>
      <c r="E30" s="73"/>
      <c r="F30" s="73"/>
      <c r="G30" s="73"/>
      <c r="H30" s="73"/>
      <c r="I30" s="73"/>
    </row>
    <row r="31" spans="2:9" x14ac:dyDescent="0.25">
      <c r="B31" s="15" t="s">
        <v>57</v>
      </c>
      <c r="C31" s="46"/>
      <c r="D31" s="46"/>
      <c r="E31" s="46"/>
      <c r="F31" s="46"/>
      <c r="G31" s="46"/>
      <c r="H31" s="46"/>
      <c r="I31" s="46"/>
    </row>
    <row r="32" spans="2:9" ht="15" customHeight="1" x14ac:dyDescent="0.25">
      <c r="C32" s="2"/>
      <c r="D32" s="2"/>
      <c r="E32" s="95" t="s">
        <v>56</v>
      </c>
      <c r="F32" s="95"/>
      <c r="G32" s="95"/>
      <c r="H32" s="96"/>
      <c r="I32" s="14"/>
    </row>
    <row r="33" spans="2:9" ht="15" customHeight="1" x14ac:dyDescent="0.25">
      <c r="B33" s="97" t="s">
        <v>55</v>
      </c>
      <c r="C33" s="99" t="s">
        <v>54</v>
      </c>
      <c r="D33" s="100"/>
      <c r="E33" s="100"/>
      <c r="F33" s="100"/>
      <c r="G33" s="101" t="s">
        <v>53</v>
      </c>
      <c r="H33" s="101" t="s">
        <v>52</v>
      </c>
      <c r="I33" s="101" t="s">
        <v>51</v>
      </c>
    </row>
    <row r="34" spans="2:9" ht="67.5" customHeight="1" x14ac:dyDescent="0.25">
      <c r="B34" s="98"/>
      <c r="C34" s="48" t="s">
        <v>50</v>
      </c>
      <c r="D34" s="48" t="s">
        <v>49</v>
      </c>
      <c r="E34" s="48" t="s">
        <v>48</v>
      </c>
      <c r="F34" s="48" t="s">
        <v>47</v>
      </c>
      <c r="G34" s="102"/>
      <c r="H34" s="102"/>
      <c r="I34" s="102"/>
    </row>
    <row r="35" spans="2:9" ht="30" customHeight="1" x14ac:dyDescent="0.25">
      <c r="B35" s="13" t="s">
        <v>46</v>
      </c>
      <c r="C35" s="34">
        <f t="shared" ref="C35:F39" si="11">C13+C24</f>
        <v>0</v>
      </c>
      <c r="D35" s="34">
        <f t="shared" si="11"/>
        <v>0</v>
      </c>
      <c r="E35" s="34">
        <f t="shared" si="11"/>
        <v>0</v>
      </c>
      <c r="F35" s="34">
        <f t="shared" si="11"/>
        <v>0</v>
      </c>
      <c r="G35" s="49">
        <f t="shared" ref="G35:G40" si="12">SUM(C35:F35)</f>
        <v>0</v>
      </c>
      <c r="H35" s="24" t="e">
        <f t="shared" ref="H35:H40" si="13">ROUND((E35+F35)/G35,3)</f>
        <v>#DIV/0!</v>
      </c>
      <c r="I35" s="49" t="e">
        <f>ROUND(SUM((E35*3+F35*4)/(E35+F35)),2)</f>
        <v>#DIV/0!</v>
      </c>
    </row>
    <row r="36" spans="2:9" ht="30" customHeight="1" x14ac:dyDescent="0.25">
      <c r="B36" s="12" t="s">
        <v>45</v>
      </c>
      <c r="C36" s="34">
        <f t="shared" si="11"/>
        <v>0</v>
      </c>
      <c r="D36" s="34">
        <f t="shared" si="11"/>
        <v>0</v>
      </c>
      <c r="E36" s="34">
        <f t="shared" si="11"/>
        <v>0</v>
      </c>
      <c r="F36" s="34">
        <f t="shared" si="11"/>
        <v>0</v>
      </c>
      <c r="G36" s="49">
        <f t="shared" si="12"/>
        <v>0</v>
      </c>
      <c r="H36" s="24" t="e">
        <f t="shared" si="13"/>
        <v>#DIV/0!</v>
      </c>
      <c r="I36" s="49" t="e">
        <f>ROUND(SUM((E36*3+F36*4)/(E36+F36)),2)</f>
        <v>#DIV/0!</v>
      </c>
    </row>
    <row r="37" spans="2:9" ht="30" customHeight="1" x14ac:dyDescent="0.25">
      <c r="B37" s="12" t="s">
        <v>44</v>
      </c>
      <c r="C37" s="34">
        <f t="shared" si="11"/>
        <v>0</v>
      </c>
      <c r="D37" s="34">
        <f t="shared" si="11"/>
        <v>0</v>
      </c>
      <c r="E37" s="34">
        <f t="shared" si="11"/>
        <v>0</v>
      </c>
      <c r="F37" s="34">
        <f t="shared" si="11"/>
        <v>0</v>
      </c>
      <c r="G37" s="49">
        <f t="shared" si="12"/>
        <v>0</v>
      </c>
      <c r="H37" s="24" t="e">
        <f t="shared" si="13"/>
        <v>#DIV/0!</v>
      </c>
      <c r="I37" s="49" t="e">
        <f>ROUND(SUM((E37*3+F37*4)/(E37+F37)),2)</f>
        <v>#DIV/0!</v>
      </c>
    </row>
    <row r="38" spans="2:9" ht="30" customHeight="1" x14ac:dyDescent="0.25">
      <c r="B38" s="12" t="s">
        <v>43</v>
      </c>
      <c r="C38" s="34">
        <f t="shared" si="11"/>
        <v>0</v>
      </c>
      <c r="D38" s="34">
        <f t="shared" si="11"/>
        <v>0</v>
      </c>
      <c r="E38" s="34">
        <f t="shared" si="11"/>
        <v>0</v>
      </c>
      <c r="F38" s="34">
        <f t="shared" si="11"/>
        <v>0</v>
      </c>
      <c r="G38" s="49">
        <f t="shared" si="12"/>
        <v>0</v>
      </c>
      <c r="H38" s="24" t="e">
        <f t="shared" si="13"/>
        <v>#DIV/0!</v>
      </c>
      <c r="I38" s="49" t="e">
        <f>ROUND(SUM((E38*3+F38*4)/(E38+F38)),2)</f>
        <v>#DIV/0!</v>
      </c>
    </row>
    <row r="39" spans="2:9" ht="30" customHeight="1" x14ac:dyDescent="0.25">
      <c r="B39" s="12" t="s">
        <v>42</v>
      </c>
      <c r="C39" s="34">
        <f t="shared" si="11"/>
        <v>0</v>
      </c>
      <c r="D39" s="34">
        <f t="shared" si="11"/>
        <v>0</v>
      </c>
      <c r="E39" s="34">
        <f t="shared" si="11"/>
        <v>0</v>
      </c>
      <c r="F39" s="34">
        <f t="shared" si="11"/>
        <v>0</v>
      </c>
      <c r="G39" s="49">
        <f t="shared" si="12"/>
        <v>0</v>
      </c>
      <c r="H39" s="24" t="e">
        <f t="shared" si="13"/>
        <v>#DIV/0!</v>
      </c>
      <c r="I39" s="49" t="e">
        <f>ROUND(SUM((E39*3+F39*4)/(E39+F39)),2)</f>
        <v>#DIV/0!</v>
      </c>
    </row>
    <row r="40" spans="2:9" ht="29.25" customHeight="1" x14ac:dyDescent="0.25">
      <c r="B40" s="47" t="s">
        <v>41</v>
      </c>
      <c r="C40" s="49">
        <f>SUM(C35:C39)</f>
        <v>0</v>
      </c>
      <c r="D40" s="49">
        <f>SUM(D35:D39)</f>
        <v>0</v>
      </c>
      <c r="E40" s="49">
        <f>SUM(E35:E39)</f>
        <v>0</v>
      </c>
      <c r="F40" s="49">
        <f>SUM(F35:F39)</f>
        <v>0</v>
      </c>
      <c r="G40" s="49">
        <f t="shared" si="12"/>
        <v>0</v>
      </c>
      <c r="H40" s="24" t="e">
        <f t="shared" si="13"/>
        <v>#DIV/0!</v>
      </c>
      <c r="I40" s="49" t="e">
        <f>ROUND(((E40*3+F40*4)/(E40+F40)),2)</f>
        <v>#DIV/0!</v>
      </c>
    </row>
    <row r="42" spans="2:9" x14ac:dyDescent="0.25">
      <c r="B42" s="1" t="s">
        <v>120</v>
      </c>
    </row>
    <row r="43" spans="2:9" x14ac:dyDescent="0.25">
      <c r="B43" s="1" t="s">
        <v>121</v>
      </c>
    </row>
    <row r="44" spans="2:9" x14ac:dyDescent="0.25">
      <c r="B44" s="1" t="s">
        <v>122</v>
      </c>
    </row>
    <row r="45" spans="2:9" x14ac:dyDescent="0.25">
      <c r="B45" s="1" t="s">
        <v>123</v>
      </c>
    </row>
    <row r="46" spans="2:9" x14ac:dyDescent="0.25">
      <c r="B46" s="1" t="s">
        <v>124</v>
      </c>
    </row>
    <row r="47" spans="2:9" x14ac:dyDescent="0.25">
      <c r="B47" s="1" t="s">
        <v>75</v>
      </c>
    </row>
    <row r="48" spans="2:9" x14ac:dyDescent="0.25">
      <c r="B48" s="1" t="s">
        <v>125</v>
      </c>
    </row>
    <row r="49" spans="2:2" ht="18.75" customHeight="1" x14ac:dyDescent="0.25">
      <c r="B49" s="1" t="s">
        <v>126</v>
      </c>
    </row>
    <row r="50" spans="2:2" x14ac:dyDescent="0.25">
      <c r="B50" s="1" t="s">
        <v>127</v>
      </c>
    </row>
    <row r="51" spans="2:2" x14ac:dyDescent="0.25">
      <c r="B51" s="1" t="s">
        <v>128</v>
      </c>
    </row>
    <row r="52" spans="2:2" x14ac:dyDescent="0.25">
      <c r="B52" s="1" t="s">
        <v>129</v>
      </c>
    </row>
    <row r="53" spans="2:2" x14ac:dyDescent="0.25">
      <c r="B53" s="1" t="s">
        <v>130</v>
      </c>
    </row>
    <row r="54" spans="2:2" x14ac:dyDescent="0.25">
      <c r="B54" s="1" t="s">
        <v>131</v>
      </c>
    </row>
    <row r="55" spans="2:2" x14ac:dyDescent="0.25">
      <c r="B55" s="1" t="s">
        <v>132</v>
      </c>
    </row>
    <row r="56" spans="2:2" x14ac:dyDescent="0.25">
      <c r="B56" s="1" t="s">
        <v>129</v>
      </c>
    </row>
    <row r="57" spans="2:2" x14ac:dyDescent="0.25">
      <c r="B57" s="1" t="s">
        <v>130</v>
      </c>
    </row>
    <row r="58" spans="2:2" x14ac:dyDescent="0.25">
      <c r="B58" s="1" t="s">
        <v>131</v>
      </c>
    </row>
    <row r="59" spans="2:2" x14ac:dyDescent="0.25">
      <c r="B59" s="1" t="s">
        <v>133</v>
      </c>
    </row>
    <row r="60" spans="2:2" x14ac:dyDescent="0.25">
      <c r="B60" s="1" t="s">
        <v>134</v>
      </c>
    </row>
    <row r="61" spans="2:2" x14ac:dyDescent="0.25">
      <c r="B61" s="1" t="s">
        <v>135</v>
      </c>
    </row>
    <row r="62" spans="2:2" x14ac:dyDescent="0.25">
      <c r="B62" s="1" t="s">
        <v>136</v>
      </c>
    </row>
    <row r="63" spans="2:2" x14ac:dyDescent="0.25">
      <c r="B63" s="1" t="s">
        <v>134</v>
      </c>
    </row>
    <row r="64" spans="2:2" x14ac:dyDescent="0.25">
      <c r="B64" s="1" t="s">
        <v>135</v>
      </c>
    </row>
    <row r="65" spans="2:2" x14ac:dyDescent="0.25">
      <c r="B65" s="1" t="s">
        <v>137</v>
      </c>
    </row>
  </sheetData>
  <mergeCells count="21">
    <mergeCell ref="B30:I30"/>
    <mergeCell ref="E32:H32"/>
    <mergeCell ref="B33:B34"/>
    <mergeCell ref="C33:F33"/>
    <mergeCell ref="G33:G34"/>
    <mergeCell ref="H33:H34"/>
    <mergeCell ref="I33:I34"/>
    <mergeCell ref="A3:I4"/>
    <mergeCell ref="I22:I23"/>
    <mergeCell ref="G6:H6"/>
    <mergeCell ref="E10:H10"/>
    <mergeCell ref="B11:B12"/>
    <mergeCell ref="C11:F11"/>
    <mergeCell ref="G11:G12"/>
    <mergeCell ref="H11:H12"/>
    <mergeCell ref="I11:I12"/>
    <mergeCell ref="E21:H21"/>
    <mergeCell ref="B22:B23"/>
    <mergeCell ref="C22:F22"/>
    <mergeCell ref="G22:G23"/>
    <mergeCell ref="H22:H23"/>
  </mergeCells>
  <printOptions horizontalCentered="1"/>
  <pageMargins left="0.39370078740157483" right="0.39370078740157483" top="0.31496062992125984" bottom="0.19685039370078741" header="0" footer="0"/>
  <pageSetup paperSize="8"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4a</vt:lpstr>
      <vt:lpstr>5a</vt:lpstr>
      <vt:lpstr>6a</vt:lpstr>
      <vt:lpstr>6b3_TD</vt:lpstr>
      <vt:lpstr>6b3_TG</vt:lpstr>
      <vt:lpstr>6b3_TGPSI</vt:lpstr>
      <vt:lpstr>6b3_TAI</vt:lpstr>
      <vt:lpstr>'4a'!Area_de_impressao</vt:lpstr>
      <vt:lpstr>'5a'!Area_de_impressao</vt:lpstr>
      <vt:lpstr>'6a'!Area_de_impressao</vt:lpstr>
      <vt:lpstr>'6b3_TAI'!Area_de_impressao</vt:lpstr>
      <vt:lpstr>'6b3_TD'!Area_de_impressao</vt:lpstr>
      <vt:lpstr>'6b3_TG'!Area_de_impressao</vt:lpstr>
      <vt:lpstr>'6b3_TGPSI'!Area_de_impressao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Francisco</cp:lastModifiedBy>
  <cp:lastPrinted>2024-02-08T11:25:17Z</cp:lastPrinted>
  <dcterms:created xsi:type="dcterms:W3CDTF">2016-03-28T10:53:22Z</dcterms:created>
  <dcterms:modified xsi:type="dcterms:W3CDTF">2024-12-05T20:56:45Z</dcterms:modified>
</cp:coreProperties>
</file>